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dalesio\Desktop\VOLTEO\Planillas nuevas 2016\ESCUADRAS\"/>
    </mc:Choice>
  </mc:AlternateContent>
  <bookViews>
    <workbookView xWindow="0" yWindow="0" windowWidth="25200" windowHeight="11985" activeTab="4"/>
  </bookViews>
  <sheets>
    <sheet name="Obligatorios" sheetId="2" r:id="rId1"/>
    <sheet name="Caballo" sheetId="3" r:id="rId2"/>
    <sheet name="Tecnica" sheetId="4" r:id="rId3"/>
    <sheet name="Artistica" sheetId="5" r:id="rId4"/>
    <sheet name="Caballo coreo" sheetId="6" r:id="rId5"/>
    <sheet name="Total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L25" i="6" l="1"/>
  <c r="L24" i="6"/>
  <c r="L21" i="6"/>
  <c r="L18" i="6"/>
  <c r="L15" i="6"/>
  <c r="K27" i="6" s="1"/>
  <c r="F10" i="7" l="1"/>
  <c r="C7" i="7"/>
  <c r="C6" i="7"/>
  <c r="C5" i="7"/>
  <c r="C11" i="7" l="1"/>
  <c r="C8" i="7"/>
  <c r="E7" i="7"/>
  <c r="E6" i="7"/>
  <c r="E5" i="7"/>
  <c r="A2" i="7"/>
  <c r="A1" i="7"/>
  <c r="I31" i="4"/>
  <c r="K31" i="4"/>
  <c r="L37" i="4"/>
  <c r="L19" i="5"/>
  <c r="L18" i="5"/>
  <c r="L17" i="5"/>
  <c r="L16" i="5"/>
  <c r="L15" i="5"/>
  <c r="L20" i="5"/>
  <c r="L25" i="3"/>
  <c r="L24" i="3"/>
  <c r="L21" i="3"/>
  <c r="L18" i="3"/>
  <c r="L15" i="3"/>
  <c r="K27" i="3"/>
  <c r="L24" i="5"/>
  <c r="H24" i="2"/>
  <c r="H21" i="2"/>
  <c r="H29" i="2"/>
  <c r="H25" i="2"/>
  <c r="H23" i="2"/>
  <c r="H22" i="2"/>
  <c r="H20" i="2"/>
  <c r="H26" i="2" s="1"/>
  <c r="H27" i="2" s="1"/>
  <c r="H28" i="2" s="1"/>
  <c r="H30" i="2" s="1"/>
  <c r="H33" i="2" s="1"/>
  <c r="E8" i="7" l="1"/>
  <c r="F4" i="7" s="1"/>
  <c r="F15" i="7" s="1"/>
</calcChain>
</file>

<file path=xl/sharedStrings.xml><?xml version="1.0" encoding="utf-8"?>
<sst xmlns="http://schemas.openxmlformats.org/spreadsheetml/2006/main" count="198" uniqueCount="107">
  <si>
    <t xml:space="preserve">Juez:  </t>
  </si>
  <si>
    <t>ORGANIZADOR:</t>
  </si>
  <si>
    <t>Fecha:</t>
  </si>
  <si>
    <t xml:space="preserve"> </t>
  </si>
  <si>
    <t>Competencia:</t>
  </si>
  <si>
    <t>Caballo:</t>
  </si>
  <si>
    <t>Club:</t>
  </si>
  <si>
    <t>Conductor de cuerda:</t>
  </si>
  <si>
    <t>Volteador:</t>
  </si>
  <si>
    <t>3_______________________________</t>
  </si>
  <si>
    <t>5__________________________</t>
  </si>
  <si>
    <t>4___________________</t>
  </si>
  <si>
    <t>6_________________________</t>
  </si>
  <si>
    <t>Obligatorios</t>
  </si>
  <si>
    <t>Nota</t>
  </si>
  <si>
    <t>asiento</t>
  </si>
  <si>
    <t>bandera</t>
  </si>
  <si>
    <t>parado</t>
  </si>
  <si>
    <t>impulsión adelante</t>
  </si>
  <si>
    <t>molino</t>
  </si>
  <si>
    <t>impulsion atrás</t>
  </si>
  <si>
    <t xml:space="preserve">             Total Obligatorios =</t>
  </si>
  <si>
    <t>Comentarios:</t>
  </si>
  <si>
    <t xml:space="preserve">                          : 2 =</t>
  </si>
  <si>
    <t xml:space="preserve">          Nota del Caballo  =</t>
  </si>
  <si>
    <t xml:space="preserve"> Obligatorios =</t>
  </si>
  <si>
    <t>Nota final Oblg.</t>
  </si>
  <si>
    <t>Nota final Ob</t>
  </si>
  <si>
    <t>Juez:</t>
  </si>
  <si>
    <t>Firma:</t>
  </si>
  <si>
    <t>Nota del Caballo</t>
  </si>
  <si>
    <t>Mesa    A    B    C    D</t>
  </si>
  <si>
    <t>Juez:    1   2   3   4   5   6   7   8</t>
  </si>
  <si>
    <t>Competición n°</t>
  </si>
  <si>
    <t>Evento:</t>
  </si>
  <si>
    <t>Prueba n°</t>
  </si>
  <si>
    <t>Volteador 1)</t>
  </si>
  <si>
    <t>Volteador 2)</t>
  </si>
  <si>
    <t>Observaciones</t>
  </si>
  <si>
    <t>Nota 0 a 10</t>
  </si>
  <si>
    <t>Calidad del Galope</t>
  </si>
  <si>
    <t>Aire</t>
  </si>
  <si>
    <t>Ritmo</t>
  </si>
  <si>
    <t>Regularidad de las batidas
Tres tiempos con claro momento de suspensión</t>
  </si>
  <si>
    <t>A1
30%</t>
  </si>
  <si>
    <t>Soltura</t>
  </si>
  <si>
    <t xml:space="preserve">Elasticidad a través de todo el cuerpo,
Balanceo del lomo con músculos libres de tensión
</t>
  </si>
  <si>
    <t>Contacto</t>
  </si>
  <si>
    <t xml:space="preserve">Suave y constante, línea de la nariz delante de la vertical,
Auto sustentación, siendo la nuca el punto más alto
</t>
  </si>
  <si>
    <t>Impulsión</t>
  </si>
  <si>
    <t>Energía hacia adelante generada desde el posterior,
Batidas enérgicas y activas</t>
  </si>
  <si>
    <t>A2
25%</t>
  </si>
  <si>
    <t>Enderezamiento</t>
  </si>
  <si>
    <t xml:space="preserve">Correcta curvatura el la linea del círculo,
Anterior en la misma linea que el posterior 
</t>
  </si>
  <si>
    <t>Reunión</t>
  </si>
  <si>
    <t xml:space="preserve">Postura, auto sustentación, anteriores livianos,
Tendencia hacia arriba
</t>
  </si>
  <si>
    <t xml:space="preserve"> Habilidad del Caballo para el Volteo</t>
  </si>
  <si>
    <t>Sumisión</t>
  </si>
  <si>
    <t xml:space="preserve">Atención y Confianza,
Aceptanción de la embocadura,
Armonía y suavidad,
Sin problemas con la lengua
Sin señal de stress o ansiedad
</t>
  </si>
  <si>
    <t>A3
20%</t>
  </si>
  <si>
    <t>Regularidad</t>
  </si>
  <si>
    <t>Fallas en el galope, pasos al trote, etc.</t>
  </si>
  <si>
    <t>Circulo</t>
  </si>
  <si>
    <t xml:space="preserve">Círculo perfecto, 
Sin moverse hacia adentro o afuera del circulo
</t>
  </si>
  <si>
    <t>Conducción de cuerda</t>
  </si>
  <si>
    <t xml:space="preserve">Ayudas correctas,
Uso apropiado del látigo,
Cuerda estirada mostrando contacto,
Conductor de cuerda parado en el centro                                                                                                                                                                                                                                              y en correcta postura 
</t>
  </si>
  <si>
    <t>A4
15%</t>
  </si>
  <si>
    <t>General</t>
  </si>
  <si>
    <t>Saludo</t>
  </si>
  <si>
    <t>Conductor y Caballo</t>
  </si>
  <si>
    <t xml:space="preserve">Entrada: llevando correctamente el caballo,
Saludo: Caballo demuestra buen comportamiento,
Presentación y Equipo
</t>
  </si>
  <si>
    <t>A5
10%</t>
  </si>
  <si>
    <t>Grado de Dificultad</t>
  </si>
  <si>
    <t>Sin notas</t>
  </si>
  <si>
    <t>Nota de la Ejecución</t>
  </si>
  <si>
    <t>Deducciones para</t>
  </si>
  <si>
    <t>Suma de las deducciones</t>
  </si>
  <si>
    <t>/por n. ejercícios</t>
  </si>
  <si>
    <t xml:space="preserve">Deducciones por caidas </t>
  </si>
  <si>
    <t>Nota Técnica</t>
  </si>
  <si>
    <t>Nota
0 a 10</t>
  </si>
  <si>
    <t>ESTRUCTURA
50%</t>
  </si>
  <si>
    <r>
      <rPr>
        <b/>
        <sz val="8"/>
        <color indexed="8"/>
        <rFont val="Arial"/>
        <family val="2"/>
      </rPr>
      <t>Variedad de los Ejercícios</t>
    </r>
    <r>
      <rPr>
        <sz val="8"/>
        <color indexed="8"/>
        <rFont val="Arial"/>
        <family val="2"/>
      </rPr>
      <t xml:space="preserve">
• Equilíbrio entre ejercícios estaticos y dinamicos.
• Selección de ejercícios y transiciones de diferentes grupos estructurales.
• Selección de grupos estruturales apropiados en harmonia con el caballo.
• Solamente se consideran subidas, bajadas y ejercícios dobles.
• Riesgo calculado.
• Equilibrio en las diferentes posiciones de los dos volteadores. </t>
    </r>
  </si>
  <si>
    <t>C1
25%</t>
  </si>
  <si>
    <r>
      <rPr>
        <b/>
        <sz val="9"/>
        <color indexed="8"/>
        <rFont val="Arial"/>
        <family val="2"/>
      </rPr>
      <t>Variedad de Posiciones</t>
    </r>
    <r>
      <rPr>
        <sz val="8"/>
        <color indexed="8"/>
        <rFont val="Arial"/>
        <family val="2"/>
      </rPr>
      <t xml:space="preserve">
• Variedad de las posiciones de los ejercicios en relación al caballo y en la dirección 
   del movimiento.
• Uso equilibrado del espacio; uso de todas las áreas del lomo, cuello y grupa del caballo,  incluyendo piques hacia adentro y afuera.</t>
    </r>
    <r>
      <rPr>
        <sz val="8"/>
        <color indexed="8"/>
        <rFont val="Symbol"/>
        <family val="1"/>
        <charset val="2"/>
      </rPr>
      <t xml:space="preserve">
</t>
    </r>
  </si>
  <si>
    <t>C2
25%</t>
  </si>
  <si>
    <t>COREOGRAFIA
50%</t>
  </si>
  <si>
    <r>
      <rPr>
        <b/>
        <sz val="9"/>
        <color indexed="8"/>
        <rFont val="Arial"/>
        <family val="2"/>
      </rPr>
      <t>Unidad de la Composición</t>
    </r>
    <r>
      <rPr>
        <sz val="8"/>
        <color indexed="8"/>
        <rFont val="Arial"/>
        <family val="2"/>
      </rPr>
      <t xml:space="preserve">
• Transiciones suaves y movimientos que demuestren conexión y fluidez.
• Evitar que el caballo quede sin volteadores.
• Complejidad en el armado y desarmado de los ejercicios de la coreografía.
• Selección de transiciones en armonía con el caballo.</t>
    </r>
  </si>
  <si>
    <t>C3
20%</t>
  </si>
  <si>
    <r>
      <rPr>
        <b/>
        <sz val="9"/>
        <color indexed="8"/>
        <rFont val="Arial"/>
        <family val="2"/>
      </rPr>
      <t>Interpretación de la Musica</t>
    </r>
    <r>
      <rPr>
        <sz val="8"/>
        <color indexed="8"/>
        <rFont val="Arial"/>
        <family val="2"/>
      </rPr>
      <t xml:space="preserve">
• Habilidad de transferir el caracter de la musica.
• Poder de expressión
• Caracter de los movemientos, gestos.
•Vestimenta apropiada al tema de la musica.
• MovImientos en armonia con la musica.</t>
    </r>
  </si>
  <si>
    <t>C4
20%</t>
  </si>
  <si>
    <r>
      <rPr>
        <b/>
        <sz val="9"/>
        <color indexed="8"/>
        <rFont val="Arial"/>
        <family val="2"/>
      </rPr>
      <t>Creatividad &amp; Originalidad</t>
    </r>
    <r>
      <rPr>
        <sz val="8"/>
        <color indexed="8"/>
        <rFont val="Arial"/>
        <family val="2"/>
      </rPr>
      <t xml:space="preserve">
• Uso de transiciones, ejercicios, posiciones, combinaciones y secuencias de carácter único.
• Puntos destacados
• Individualidad</t>
    </r>
  </si>
  <si>
    <t>C5
10%</t>
  </si>
  <si>
    <t>Deducciones</t>
  </si>
  <si>
    <t>Nota Artística</t>
  </si>
  <si>
    <t>Total Coreografia</t>
  </si>
  <si>
    <t>Tecnica</t>
  </si>
  <si>
    <t>Caballo</t>
  </si>
  <si>
    <t>Artistica</t>
  </si>
  <si>
    <t>Total Obligatorio</t>
  </si>
  <si>
    <t>Juez 1</t>
  </si>
  <si>
    <t>Nota Final</t>
  </si>
  <si>
    <t>Escuadra D</t>
  </si>
  <si>
    <t>Escuadra Cat. D</t>
  </si>
  <si>
    <t>Obligatorios Escuadra D</t>
  </si>
  <si>
    <t>Escuadra D coreografia Nota técnica</t>
  </si>
  <si>
    <t>Escuadra D Nota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</si>
</sst>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0.0"/>
    <numFmt numFmtId="167" formatCode="#,##0.000"/>
    <numFmt numFmtId="168" formatCode="_-* #,##0.0_-;\-* #,##0.0_-;_-* &quot;-&quot;??_-;_-@_-"/>
    <numFmt numFmtId="169" formatCode="_-* #,##0.000_-;\-* #,##0.0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name val="Arial"/>
      <family val="2"/>
    </font>
    <font>
      <sz val="9"/>
      <name val="Verdana"/>
      <family val="2"/>
    </font>
    <font>
      <b/>
      <sz val="10.5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Symbol"/>
      <family val="1"/>
      <charset val="2"/>
    </font>
    <font>
      <b/>
      <sz val="9"/>
      <color indexed="8"/>
      <name val="Arial"/>
      <family val="2"/>
    </font>
    <font>
      <sz val="8"/>
      <color rgb="FF000000"/>
      <name val="Symbol"/>
      <family val="1"/>
      <charset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Calibri"/>
      <family val="2"/>
      <scheme val="minor"/>
    </font>
    <font>
      <u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413">
    <xf numFmtId="0" fontId="0" fillId="0" borderId="0" xfId="0"/>
    <xf numFmtId="0" fontId="0" fillId="0" borderId="0" xfId="0"/>
    <xf numFmtId="0" fontId="2" fillId="0" borderId="5" xfId="2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0" xfId="2" applyFont="1" applyBorder="1"/>
    <xf numFmtId="0" fontId="4" fillId="0" borderId="0" xfId="2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5" fillId="0" borderId="0" xfId="0" applyFont="1" applyBorder="1"/>
    <xf numFmtId="0" fontId="3" fillId="0" borderId="5" xfId="2" applyFont="1" applyBorder="1"/>
    <xf numFmtId="0" fontId="3" fillId="0" borderId="0" xfId="2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4" fontId="3" fillId="0" borderId="0" xfId="2" applyNumberFormat="1" applyFont="1" applyBorder="1" applyProtection="1">
      <protection hidden="1"/>
    </xf>
    <xf numFmtId="0" fontId="7" fillId="0" borderId="10" xfId="0" applyFont="1" applyBorder="1"/>
    <xf numFmtId="0" fontId="9" fillId="3" borderId="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10" fillId="3" borderId="20" xfId="0" applyFont="1" applyFill="1" applyBorder="1"/>
    <xf numFmtId="0" fontId="7" fillId="3" borderId="1" xfId="0" applyFont="1" applyFill="1" applyBorder="1"/>
    <xf numFmtId="0" fontId="7" fillId="3" borderId="22" xfId="0" applyFont="1" applyFill="1" applyBorder="1"/>
    <xf numFmtId="0" fontId="7" fillId="3" borderId="20" xfId="0" applyFont="1" applyFill="1" applyBorder="1"/>
    <xf numFmtId="0" fontId="8" fillId="5" borderId="1" xfId="4" applyFont="1" applyFill="1" applyBorder="1" applyAlignment="1">
      <alignment horizontal="center" vertical="center"/>
    </xf>
    <xf numFmtId="0" fontId="11" fillId="5" borderId="20" xfId="4" applyFont="1" applyFill="1" applyBorder="1" applyAlignment="1">
      <alignment horizontal="left" vertical="center"/>
    </xf>
    <xf numFmtId="0" fontId="7" fillId="5" borderId="22" xfId="4" applyFont="1" applyFill="1" applyBorder="1"/>
    <xf numFmtId="0" fontId="8" fillId="4" borderId="20" xfId="4" applyFont="1" applyFill="1" applyBorder="1" applyAlignment="1">
      <alignment horizontal="center" vertical="center"/>
    </xf>
    <xf numFmtId="0" fontId="8" fillId="4" borderId="20" xfId="4" applyFont="1" applyFill="1" applyBorder="1" applyAlignment="1" applyProtection="1">
      <alignment horizontal="center" vertical="center"/>
      <protection locked="0"/>
    </xf>
    <xf numFmtId="0" fontId="7" fillId="0" borderId="19" xfId="0" applyFont="1" applyBorder="1"/>
    <xf numFmtId="0" fontId="11" fillId="5" borderId="22" xfId="4" applyFont="1" applyFill="1" applyBorder="1" applyAlignment="1">
      <alignment horizontal="left" vertical="center"/>
    </xf>
    <xf numFmtId="0" fontId="8" fillId="5" borderId="20" xfId="4" applyFont="1" applyFill="1" applyBorder="1" applyAlignment="1" applyProtection="1">
      <alignment horizontal="center" vertical="center"/>
      <protection locked="0"/>
    </xf>
    <xf numFmtId="0" fontId="18" fillId="0" borderId="41" xfId="4" applyFont="1" applyBorder="1" applyAlignment="1">
      <alignment horizontal="left" vertical="center" wrapText="1"/>
    </xf>
    <xf numFmtId="0" fontId="13" fillId="0" borderId="47" xfId="4" applyFont="1" applyBorder="1" applyAlignment="1">
      <alignment horizontal="center" vertical="center" textRotation="90" wrapText="1"/>
    </xf>
    <xf numFmtId="0" fontId="18" fillId="0" borderId="48" xfId="4" applyFont="1" applyBorder="1" applyAlignment="1">
      <alignment horizontal="left" vertical="center"/>
    </xf>
    <xf numFmtId="164" fontId="7" fillId="0" borderId="51" xfId="3" applyNumberFormat="1" applyFont="1" applyBorder="1" applyAlignment="1">
      <alignment horizontal="center" vertical="center" wrapText="1"/>
    </xf>
    <xf numFmtId="0" fontId="7" fillId="0" borderId="0" xfId="4" applyFont="1" applyBorder="1"/>
    <xf numFmtId="0" fontId="12" fillId="0" borderId="36" xfId="4" applyFont="1" applyBorder="1" applyAlignment="1">
      <alignment horizontal="center"/>
    </xf>
    <xf numFmtId="0" fontId="7" fillId="0" borderId="22" xfId="4" applyFont="1" applyBorder="1"/>
    <xf numFmtId="0" fontId="21" fillId="0" borderId="22" xfId="4" applyFont="1" applyBorder="1" applyAlignment="1">
      <alignment vertical="center"/>
    </xf>
    <xf numFmtId="0" fontId="8" fillId="0" borderId="20" xfId="4" applyFont="1" applyBorder="1" applyAlignment="1">
      <alignment vertical="center"/>
    </xf>
    <xf numFmtId="0" fontId="7" fillId="0" borderId="10" xfId="4" applyFont="1" applyBorder="1"/>
    <xf numFmtId="0" fontId="7" fillId="0" borderId="0" xfId="0" applyFont="1" applyFill="1" applyBorder="1" applyAlignment="1"/>
    <xf numFmtId="0" fontId="7" fillId="0" borderId="0" xfId="0" applyFont="1" applyBorder="1"/>
    <xf numFmtId="164" fontId="7" fillId="0" borderId="16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51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41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164" fontId="8" fillId="0" borderId="56" xfId="3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4" fontId="8" fillId="0" borderId="58" xfId="3" applyNumberFormat="1" applyFont="1" applyBorder="1" applyAlignment="1">
      <alignment horizontal="center" vertical="center" wrapText="1"/>
    </xf>
    <xf numFmtId="164" fontId="8" fillId="0" borderId="11" xfId="3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8" fillId="0" borderId="59" xfId="3" applyNumberFormat="1" applyFont="1" applyBorder="1" applyAlignment="1">
      <alignment horizontal="center" vertical="center" wrapText="1"/>
    </xf>
    <xf numFmtId="164" fontId="8" fillId="0" borderId="17" xfId="3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8" fillId="5" borderId="1" xfId="4" applyFont="1" applyFill="1" applyBorder="1" applyAlignment="1">
      <alignment horizontal="center" vertical="center" wrapText="1"/>
    </xf>
    <xf numFmtId="0" fontId="11" fillId="5" borderId="20" xfId="4" applyFont="1" applyFill="1" applyBorder="1" applyAlignment="1">
      <alignment horizontal="left" vertical="center" wrapText="1"/>
    </xf>
    <xf numFmtId="0" fontId="7" fillId="5" borderId="22" xfId="4" applyFont="1" applyFill="1" applyBorder="1" applyAlignment="1">
      <alignment wrapText="1"/>
    </xf>
    <xf numFmtId="0" fontId="8" fillId="4" borderId="20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wrapText="1"/>
    </xf>
    <xf numFmtId="0" fontId="11" fillId="5" borderId="22" xfId="4" applyFont="1" applyFill="1" applyBorder="1" applyAlignment="1">
      <alignment horizontal="left" vertical="center" wrapText="1"/>
    </xf>
    <xf numFmtId="0" fontId="8" fillId="5" borderId="20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1" fontId="8" fillId="3" borderId="33" xfId="3" applyNumberFormat="1" applyFont="1" applyFill="1" applyBorder="1" applyAlignment="1">
      <alignment horizontal="center" vertical="center" wrapText="1"/>
    </xf>
    <xf numFmtId="1" fontId="8" fillId="3" borderId="57" xfId="3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1" fontId="8" fillId="3" borderId="35" xfId="3" applyNumberFormat="1" applyFont="1" applyFill="1" applyBorder="1" applyAlignment="1">
      <alignment horizontal="center" vertical="center" wrapText="1"/>
    </xf>
    <xf numFmtId="1" fontId="8" fillId="3" borderId="60" xfId="3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3" borderId="22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/>
    <xf numFmtId="0" fontId="7" fillId="0" borderId="0" xfId="0" applyFont="1" applyBorder="1" applyAlignment="1"/>
    <xf numFmtId="1" fontId="8" fillId="3" borderId="48" xfId="3" applyNumberFormat="1" applyFont="1" applyFill="1" applyBorder="1" applyAlignment="1">
      <alignment horizontal="center" vertical="center"/>
    </xf>
    <xf numFmtId="166" fontId="8" fillId="3" borderId="48" xfId="3" applyNumberFormat="1" applyFont="1" applyFill="1" applyBorder="1" applyAlignment="1">
      <alignment horizontal="center" vertical="center"/>
    </xf>
    <xf numFmtId="0" fontId="7" fillId="3" borderId="1" xfId="4" applyFont="1" applyFill="1" applyBorder="1"/>
    <xf numFmtId="0" fontId="7" fillId="3" borderId="22" xfId="4" applyFont="1" applyFill="1" applyBorder="1"/>
    <xf numFmtId="0" fontId="7" fillId="3" borderId="20" xfId="4" applyFont="1" applyFill="1" applyBorder="1"/>
    <xf numFmtId="0" fontId="7" fillId="3" borderId="22" xfId="0" applyFont="1" applyFill="1" applyBorder="1" applyAlignment="1"/>
    <xf numFmtId="0" fontId="11" fillId="3" borderId="22" xfId="0" applyFont="1" applyFill="1" applyBorder="1" applyAlignment="1">
      <alignment vertical="center"/>
    </xf>
    <xf numFmtId="0" fontId="7" fillId="3" borderId="20" xfId="0" applyFont="1" applyFill="1" applyBorder="1" applyAlignment="1"/>
    <xf numFmtId="0" fontId="7" fillId="3" borderId="1" xfId="0" applyFont="1" applyFill="1" applyBorder="1" applyAlignment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7" fillId="0" borderId="9" xfId="0" applyFont="1" applyBorder="1" applyAlignment="1"/>
    <xf numFmtId="0" fontId="0" fillId="0" borderId="0" xfId="0" applyBorder="1"/>
    <xf numFmtId="0" fontId="7" fillId="0" borderId="5" xfId="0" applyFont="1" applyBorder="1" applyAlignment="1"/>
    <xf numFmtId="0" fontId="0" fillId="0" borderId="9" xfId="0" applyBorder="1"/>
    <xf numFmtId="0" fontId="7" fillId="0" borderId="5" xfId="0" applyFont="1" applyFill="1" applyBorder="1" applyAlignment="1"/>
    <xf numFmtId="167" fontId="8" fillId="6" borderId="5" xfId="0" applyNumberFormat="1" applyFont="1" applyFill="1" applyBorder="1" applyAlignment="1">
      <alignment horizontal="center"/>
    </xf>
    <xf numFmtId="165" fontId="7" fillId="0" borderId="0" xfId="3" applyNumberFormat="1" applyFont="1" applyBorder="1" applyAlignment="1">
      <alignment vertical="center"/>
    </xf>
    <xf numFmtId="0" fontId="7" fillId="0" borderId="54" xfId="0" applyFont="1" applyFill="1" applyBorder="1" applyAlignment="1"/>
    <xf numFmtId="0" fontId="8" fillId="0" borderId="0" xfId="0" applyFont="1" applyBorder="1" applyAlignment="1">
      <alignment horizontal="left"/>
    </xf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29" fillId="0" borderId="9" xfId="2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13" fillId="0" borderId="5" xfId="2" applyFont="1" applyBorder="1" applyProtection="1">
      <protection hidden="1"/>
    </xf>
    <xf numFmtId="0" fontId="13" fillId="0" borderId="0" xfId="2" applyFont="1" applyFill="1" applyBorder="1" applyProtection="1">
      <protection hidden="1"/>
    </xf>
    <xf numFmtId="0" fontId="13" fillId="0" borderId="9" xfId="2" applyFont="1" applyBorder="1" applyProtection="1">
      <protection hidden="1"/>
    </xf>
    <xf numFmtId="0" fontId="13" fillId="0" borderId="9" xfId="2" applyFont="1" applyBorder="1" applyAlignment="1">
      <alignment horizontal="right"/>
    </xf>
    <xf numFmtId="0" fontId="13" fillId="0" borderId="0" xfId="2" applyFont="1" applyBorder="1" applyProtection="1">
      <protection locked="0"/>
    </xf>
    <xf numFmtId="0" fontId="13" fillId="0" borderId="5" xfId="2" applyFont="1" applyBorder="1" applyProtection="1">
      <protection locked="0"/>
    </xf>
    <xf numFmtId="0" fontId="13" fillId="0" borderId="9" xfId="2" applyFont="1" applyBorder="1" applyProtection="1">
      <protection locked="0"/>
    </xf>
    <xf numFmtId="0" fontId="13" fillId="0" borderId="0" xfId="2" applyFont="1" applyBorder="1" applyAlignment="1" applyProtection="1">
      <alignment horizontal="center"/>
      <protection locked="0"/>
    </xf>
    <xf numFmtId="2" fontId="13" fillId="0" borderId="0" xfId="2" applyNumberFormat="1" applyFont="1" applyBorder="1" applyProtection="1">
      <protection locked="0"/>
    </xf>
    <xf numFmtId="0" fontId="13" fillId="0" borderId="9" xfId="2" applyFont="1" applyBorder="1" applyAlignment="1" applyProtection="1">
      <alignment horizontal="right"/>
      <protection locked="0"/>
    </xf>
    <xf numFmtId="0" fontId="13" fillId="0" borderId="0" xfId="2" applyFont="1" applyBorder="1" applyAlignment="1" applyProtection="1">
      <protection locked="0"/>
    </xf>
    <xf numFmtId="0" fontId="30" fillId="0" borderId="0" xfId="0" applyFont="1" applyBorder="1"/>
    <xf numFmtId="0" fontId="13" fillId="0" borderId="0" xfId="2" applyFont="1" applyBorder="1" applyAlignment="1" applyProtection="1">
      <alignment horizontal="right"/>
      <protection locked="0"/>
    </xf>
    <xf numFmtId="0" fontId="29" fillId="0" borderId="9" xfId="2" applyFont="1" applyBorder="1" applyProtection="1">
      <protection locked="0"/>
    </xf>
    <xf numFmtId="0" fontId="13" fillId="0" borderId="1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19" xfId="2" applyFont="1" applyBorder="1" applyProtection="1">
      <protection locked="0"/>
    </xf>
    <xf numFmtId="0" fontId="31" fillId="0" borderId="11" xfId="2" applyFont="1" applyBorder="1" applyProtection="1">
      <protection hidden="1"/>
    </xf>
    <xf numFmtId="0" fontId="13" fillId="0" borderId="8" xfId="2" applyFont="1" applyBorder="1" applyAlignment="1" applyProtection="1">
      <alignment horizontal="center"/>
      <protection hidden="1"/>
    </xf>
    <xf numFmtId="0" fontId="13" fillId="0" borderId="12" xfId="2" applyFont="1" applyBorder="1" applyAlignment="1" applyProtection="1">
      <alignment horizontal="center"/>
      <protection hidden="1"/>
    </xf>
    <xf numFmtId="0" fontId="13" fillId="0" borderId="11" xfId="2" applyFont="1" applyBorder="1" applyAlignment="1" applyProtection="1">
      <alignment horizontal="center"/>
      <protection hidden="1"/>
    </xf>
    <xf numFmtId="0" fontId="31" fillId="0" borderId="15" xfId="2" applyFont="1" applyBorder="1" applyProtection="1">
      <protection hidden="1"/>
    </xf>
    <xf numFmtId="164" fontId="13" fillId="2" borderId="16" xfId="2" applyNumberFormat="1" applyFont="1" applyFill="1" applyBorder="1" applyProtection="1">
      <protection locked="0"/>
    </xf>
    <xf numFmtId="164" fontId="13" fillId="0" borderId="16" xfId="2" applyNumberFormat="1" applyFont="1" applyBorder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164" fontId="13" fillId="0" borderId="17" xfId="2" applyNumberFormat="1" applyFont="1" applyBorder="1" applyProtection="1">
      <protection hidden="1"/>
    </xf>
    <xf numFmtId="0" fontId="13" fillId="0" borderId="5" xfId="2" applyFont="1" applyBorder="1"/>
    <xf numFmtId="0" fontId="32" fillId="0" borderId="8" xfId="2" applyFont="1" applyBorder="1" applyProtection="1">
      <protection locked="0"/>
    </xf>
    <xf numFmtId="0" fontId="13" fillId="0" borderId="2" xfId="2" applyFont="1" applyBorder="1" applyProtection="1">
      <protection locked="0"/>
    </xf>
    <xf numFmtId="0" fontId="13" fillId="0" borderId="3" xfId="2" applyFont="1" applyBorder="1" applyProtection="1">
      <protection locked="0"/>
    </xf>
    <xf numFmtId="0" fontId="13" fillId="0" borderId="0" xfId="2" applyFont="1" applyBorder="1" applyAlignment="1" applyProtection="1">
      <protection hidden="1"/>
    </xf>
    <xf numFmtId="164" fontId="13" fillId="0" borderId="4" xfId="2" applyNumberFormat="1" applyFont="1" applyBorder="1" applyProtection="1">
      <protection hidden="1"/>
    </xf>
    <xf numFmtId="9" fontId="13" fillId="0" borderId="5" xfId="2" applyNumberFormat="1" applyFont="1" applyBorder="1" applyProtection="1">
      <protection locked="0"/>
    </xf>
    <xf numFmtId="164" fontId="31" fillId="2" borderId="4" xfId="2" applyNumberFormat="1" applyFont="1" applyFill="1" applyBorder="1" applyAlignment="1" applyProtection="1">
      <alignment horizontal="center"/>
      <protection hidden="1"/>
    </xf>
    <xf numFmtId="164" fontId="31" fillId="0" borderId="11" xfId="2" applyNumberFormat="1" applyFont="1" applyBorder="1" applyProtection="1">
      <protection locked="0"/>
    </xf>
    <xf numFmtId="9" fontId="31" fillId="0" borderId="4" xfId="2" applyNumberFormat="1" applyFont="1" applyBorder="1"/>
    <xf numFmtId="0" fontId="13" fillId="0" borderId="18" xfId="2" applyFont="1" applyBorder="1" applyProtection="1">
      <protection locked="0"/>
    </xf>
    <xf numFmtId="0" fontId="13" fillId="0" borderId="6" xfId="2" applyFont="1" applyBorder="1" applyProtection="1">
      <protection locked="0"/>
    </xf>
    <xf numFmtId="0" fontId="13" fillId="0" borderId="7" xfId="2" applyFont="1" applyBorder="1" applyProtection="1">
      <protection locked="0"/>
    </xf>
    <xf numFmtId="9" fontId="31" fillId="0" borderId="5" xfId="2" applyNumberFormat="1" applyFont="1" applyBorder="1" applyAlignment="1" applyProtection="1">
      <protection hidden="1"/>
    </xf>
    <xf numFmtId="164" fontId="31" fillId="0" borderId="4" xfId="2" applyNumberFormat="1" applyFont="1" applyBorder="1" applyProtection="1">
      <protection hidden="1"/>
    </xf>
    <xf numFmtId="0" fontId="13" fillId="0" borderId="0" xfId="2" applyFont="1" applyBorder="1" applyAlignment="1" applyProtection="1">
      <alignment horizontal="left"/>
      <protection hidden="1"/>
    </xf>
    <xf numFmtId="9" fontId="13" fillId="0" borderId="0" xfId="2" applyNumberFormat="1" applyFont="1" applyBorder="1" applyAlignment="1" applyProtection="1">
      <protection hidden="1"/>
    </xf>
    <xf numFmtId="164" fontId="13" fillId="0" borderId="0" xfId="2" applyNumberFormat="1" applyFont="1" applyBorder="1" applyProtection="1">
      <protection hidden="1"/>
    </xf>
    <xf numFmtId="0" fontId="11" fillId="3" borderId="1" xfId="0" applyFont="1" applyFill="1" applyBorder="1"/>
    <xf numFmtId="0" fontId="33" fillId="0" borderId="3" xfId="0" applyFont="1" applyFill="1" applyBorder="1"/>
    <xf numFmtId="0" fontId="7" fillId="0" borderId="54" xfId="0" applyFont="1" applyFill="1" applyBorder="1"/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54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3" borderId="35" xfId="3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5" xfId="0" applyBorder="1"/>
    <xf numFmtId="0" fontId="7" fillId="0" borderId="0" xfId="0" applyFont="1" applyFill="1" applyBorder="1"/>
    <xf numFmtId="0" fontId="7" fillId="0" borderId="54" xfId="0" applyFont="1" applyBorder="1"/>
    <xf numFmtId="0" fontId="7" fillId="0" borderId="52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9" xfId="4" applyFont="1" applyBorder="1"/>
    <xf numFmtId="0" fontId="2" fillId="0" borderId="9" xfId="4" applyBorder="1"/>
    <xf numFmtId="0" fontId="2" fillId="0" borderId="0" xfId="4" applyBorder="1"/>
    <xf numFmtId="0" fontId="2" fillId="0" borderId="5" xfId="4" applyBorder="1"/>
    <xf numFmtId="0" fontId="19" fillId="0" borderId="9" xfId="4" applyFont="1" applyBorder="1"/>
    <xf numFmtId="0" fontId="7" fillId="0" borderId="5" xfId="4" applyFont="1" applyBorder="1"/>
    <xf numFmtId="0" fontId="7" fillId="0" borderId="54" xfId="4" applyFont="1" applyFill="1" applyBorder="1"/>
    <xf numFmtId="0" fontId="15" fillId="0" borderId="8" xfId="4" applyFont="1" applyBorder="1" applyAlignment="1">
      <alignment vertical="center" wrapText="1"/>
    </xf>
    <xf numFmtId="0" fontId="15" fillId="0" borderId="3" xfId="4" applyFont="1" applyBorder="1" applyAlignment="1">
      <alignment vertical="center" wrapText="1"/>
    </xf>
    <xf numFmtId="0" fontId="17" fillId="0" borderId="9" xfId="4" applyFont="1" applyBorder="1" applyAlignment="1">
      <alignment vertical="center" wrapText="1"/>
    </xf>
    <xf numFmtId="0" fontId="17" fillId="0" borderId="5" xfId="4" applyFont="1" applyBorder="1" applyAlignment="1">
      <alignment vertical="center" wrapText="1"/>
    </xf>
    <xf numFmtId="0" fontId="17" fillId="0" borderId="18" xfId="4" applyFont="1" applyBorder="1" applyAlignment="1">
      <alignment vertical="center" wrapText="1"/>
    </xf>
    <xf numFmtId="0" fontId="17" fillId="0" borderId="7" xfId="4" applyFont="1" applyBorder="1" applyAlignment="1">
      <alignment vertical="center" wrapText="1"/>
    </xf>
    <xf numFmtId="0" fontId="17" fillId="0" borderId="8" xfId="4" applyFont="1" applyBorder="1" applyAlignment="1">
      <alignment vertical="center" wrapText="1"/>
    </xf>
    <xf numFmtId="0" fontId="17" fillId="0" borderId="3" xfId="4" applyFont="1" applyBorder="1" applyAlignment="1">
      <alignment vertical="center" wrapText="1"/>
    </xf>
    <xf numFmtId="0" fontId="16" fillId="0" borderId="50" xfId="4" applyFont="1" applyBorder="1" applyAlignment="1">
      <alignment horizontal="center" vertical="center" wrapText="1"/>
    </xf>
    <xf numFmtId="0" fontId="17" fillId="0" borderId="1" xfId="4" applyFont="1" applyBorder="1" applyAlignment="1">
      <alignment vertical="center" wrapText="1"/>
    </xf>
    <xf numFmtId="0" fontId="17" fillId="0" borderId="20" xfId="4" applyFont="1" applyBorder="1" applyAlignment="1">
      <alignment vertical="center" wrapText="1"/>
    </xf>
    <xf numFmtId="0" fontId="7" fillId="0" borderId="31" xfId="0" applyFont="1" applyBorder="1"/>
    <xf numFmtId="0" fontId="7" fillId="0" borderId="3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8" fontId="7" fillId="6" borderId="0" xfId="3" applyNumberFormat="1" applyFont="1" applyFill="1" applyBorder="1"/>
    <xf numFmtId="0" fontId="11" fillId="6" borderId="0" xfId="0" applyFont="1" applyFill="1" applyBorder="1" applyAlignment="1">
      <alignment vertical="center"/>
    </xf>
    <xf numFmtId="0" fontId="22" fillId="6" borderId="0" xfId="0" applyFont="1" applyFill="1" applyBorder="1"/>
    <xf numFmtId="169" fontId="8" fillId="6" borderId="0" xfId="3" applyNumberFormat="1" applyFont="1" applyFill="1" applyBorder="1" applyAlignment="1">
      <alignment vertical="center"/>
    </xf>
    <xf numFmtId="169" fontId="7" fillId="0" borderId="0" xfId="3" applyNumberFormat="1" applyFont="1" applyBorder="1"/>
    <xf numFmtId="0" fontId="7" fillId="0" borderId="22" xfId="0" applyFont="1" applyBorder="1"/>
    <xf numFmtId="0" fontId="8" fillId="3" borderId="1" xfId="0" applyFont="1" applyFill="1" applyBorder="1"/>
    <xf numFmtId="0" fontId="11" fillId="0" borderId="9" xfId="0" applyFont="1" applyBorder="1"/>
    <xf numFmtId="167" fontId="8" fillId="6" borderId="61" xfId="0" applyNumberFormat="1" applyFont="1" applyFill="1" applyBorder="1" applyAlignment="1">
      <alignment horizontal="center"/>
    </xf>
    <xf numFmtId="167" fontId="8" fillId="6" borderId="55" xfId="0" applyNumberFormat="1" applyFont="1" applyFill="1" applyBorder="1" applyAlignment="1">
      <alignment horizontal="center"/>
    </xf>
    <xf numFmtId="0" fontId="7" fillId="6" borderId="9" xfId="0" applyFont="1" applyFill="1" applyBorder="1"/>
    <xf numFmtId="0" fontId="7" fillId="6" borderId="5" xfId="0" applyFont="1" applyFill="1" applyBorder="1"/>
    <xf numFmtId="9" fontId="8" fillId="6" borderId="5" xfId="0" applyNumberFormat="1" applyFont="1" applyFill="1" applyBorder="1" applyAlignment="1">
      <alignment vertical="center"/>
    </xf>
    <xf numFmtId="0" fontId="8" fillId="0" borderId="0" xfId="0" applyFont="1" applyBorder="1"/>
    <xf numFmtId="165" fontId="7" fillId="0" borderId="0" xfId="3" applyNumberFormat="1" applyFont="1" applyBorder="1"/>
    <xf numFmtId="168" fontId="7" fillId="0" borderId="5" xfId="3" applyNumberFormat="1" applyFont="1" applyBorder="1"/>
    <xf numFmtId="9" fontId="8" fillId="0" borderId="5" xfId="0" applyNumberFormat="1" applyFont="1" applyBorder="1" applyAlignment="1">
      <alignment vertical="center"/>
    </xf>
    <xf numFmtId="1" fontId="7" fillId="3" borderId="4" xfId="0" applyNumberFormat="1" applyFont="1" applyFill="1" applyBorder="1" applyAlignment="1">
      <alignment horizontal="center" vertical="center"/>
    </xf>
    <xf numFmtId="1" fontId="7" fillId="3" borderId="4" xfId="3" applyNumberFormat="1" applyFont="1" applyFill="1" applyBorder="1" applyAlignment="1">
      <alignment horizontal="center" vertical="center"/>
    </xf>
    <xf numFmtId="164" fontId="7" fillId="3" borderId="4" xfId="3" applyNumberFormat="1" applyFont="1" applyFill="1" applyBorder="1" applyAlignment="1">
      <alignment horizontal="center" vertical="center"/>
    </xf>
    <xf numFmtId="164" fontId="11" fillId="3" borderId="51" xfId="0" applyNumberFormat="1" applyFont="1" applyFill="1" applyBorder="1" applyAlignment="1">
      <alignment horizontal="center" vertical="center"/>
    </xf>
    <xf numFmtId="0" fontId="16" fillId="0" borderId="43" xfId="4" applyFont="1" applyBorder="1" applyAlignment="1">
      <alignment horizontal="center" vertical="center" wrapText="1"/>
    </xf>
    <xf numFmtId="1" fontId="8" fillId="3" borderId="41" xfId="3" applyNumberFormat="1" applyFont="1" applyFill="1" applyBorder="1" applyAlignment="1">
      <alignment horizontal="center" vertical="center"/>
    </xf>
    <xf numFmtId="164" fontId="7" fillId="0" borderId="44" xfId="3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6" borderId="0" xfId="0" applyFont="1" applyFill="1" applyBorder="1" applyAlignment="1">
      <alignment wrapText="1"/>
    </xf>
    <xf numFmtId="0" fontId="34" fillId="0" borderId="8" xfId="0" applyFont="1" applyBorder="1"/>
    <xf numFmtId="0" fontId="35" fillId="0" borderId="2" xfId="0" applyFont="1" applyBorder="1"/>
    <xf numFmtId="0" fontId="35" fillId="0" borderId="3" xfId="0" applyFont="1" applyBorder="1"/>
    <xf numFmtId="0" fontId="34" fillId="0" borderId="9" xfId="0" applyFont="1" applyBorder="1"/>
    <xf numFmtId="0" fontId="35" fillId="0" borderId="0" xfId="0" applyFont="1" applyBorder="1"/>
    <xf numFmtId="0" fontId="35" fillId="0" borderId="5" xfId="0" applyFont="1" applyBorder="1"/>
    <xf numFmtId="0" fontId="35" fillId="0" borderId="9" xfId="0" applyFont="1" applyBorder="1"/>
    <xf numFmtId="0" fontId="36" fillId="0" borderId="1" xfId="0" applyFont="1" applyBorder="1"/>
    <xf numFmtId="0" fontId="35" fillId="0" borderId="20" xfId="0" applyFont="1" applyBorder="1"/>
    <xf numFmtId="164" fontId="36" fillId="3" borderId="62" xfId="0" applyNumberFormat="1" applyFont="1" applyFill="1" applyBorder="1"/>
    <xf numFmtId="0" fontId="36" fillId="0" borderId="9" xfId="0" applyFont="1" applyBorder="1"/>
    <xf numFmtId="164" fontId="35" fillId="3" borderId="16" xfId="0" applyNumberFormat="1" applyFont="1" applyFill="1" applyBorder="1"/>
    <xf numFmtId="2" fontId="35" fillId="0" borderId="0" xfId="0" applyNumberFormat="1" applyFont="1" applyBorder="1"/>
    <xf numFmtId="164" fontId="35" fillId="0" borderId="0" xfId="0" applyNumberFormat="1" applyFont="1" applyBorder="1"/>
    <xf numFmtId="0" fontId="35" fillId="0" borderId="10" xfId="0" applyFont="1" applyBorder="1"/>
    <xf numFmtId="2" fontId="35" fillId="0" borderId="10" xfId="0" applyNumberFormat="1" applyFont="1" applyBorder="1"/>
    <xf numFmtId="164" fontId="35" fillId="0" borderId="10" xfId="0" applyNumberFormat="1" applyFont="1" applyBorder="1"/>
    <xf numFmtId="164" fontId="36" fillId="0" borderId="5" xfId="0" applyNumberFormat="1" applyFont="1" applyBorder="1"/>
    <xf numFmtId="0" fontId="36" fillId="0" borderId="22" xfId="0" applyFont="1" applyBorder="1" applyAlignment="1">
      <alignment horizontal="center"/>
    </xf>
    <xf numFmtId="164" fontId="36" fillId="0" borderId="20" xfId="0" applyNumberFormat="1" applyFont="1" applyBorder="1"/>
    <xf numFmtId="0" fontId="11" fillId="3" borderId="34" xfId="0" applyFont="1" applyFill="1" applyBorder="1" applyAlignment="1">
      <alignment vertical="center"/>
    </xf>
    <xf numFmtId="0" fontId="7" fillId="3" borderId="38" xfId="0" applyFont="1" applyFill="1" applyBorder="1"/>
    <xf numFmtId="0" fontId="7" fillId="6" borderId="20" xfId="0" applyFont="1" applyFill="1" applyBorder="1"/>
    <xf numFmtId="0" fontId="16" fillId="0" borderId="43" xfId="4" applyFont="1" applyBorder="1" applyAlignment="1">
      <alignment horizontal="center" vertical="center" wrapText="1"/>
    </xf>
    <xf numFmtId="1" fontId="8" fillId="3" borderId="41" xfId="3" applyNumberFormat="1" applyFont="1" applyFill="1" applyBorder="1" applyAlignment="1">
      <alignment horizontal="center" vertical="center"/>
    </xf>
    <xf numFmtId="164" fontId="7" fillId="0" borderId="44" xfId="3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31" fillId="0" borderId="1" xfId="2" applyFont="1" applyBorder="1" applyAlignment="1" applyProtection="1">
      <alignment horizontal="right"/>
      <protection hidden="1"/>
    </xf>
    <xf numFmtId="0" fontId="31" fillId="0" borderId="20" xfId="2" applyFont="1" applyBorder="1" applyAlignment="1" applyProtection="1">
      <alignment horizontal="right"/>
      <protection hidden="1"/>
    </xf>
    <xf numFmtId="0" fontId="31" fillId="0" borderId="1" xfId="2" applyFont="1" applyBorder="1" applyAlignment="1" applyProtection="1">
      <alignment horizontal="center"/>
      <protection hidden="1"/>
    </xf>
    <xf numFmtId="0" fontId="31" fillId="0" borderId="20" xfId="2" applyFont="1" applyBorder="1" applyAlignment="1" applyProtection="1">
      <alignment horizontal="center"/>
      <protection hidden="1"/>
    </xf>
    <xf numFmtId="0" fontId="12" fillId="0" borderId="8" xfId="4" applyFont="1" applyBorder="1" applyAlignment="1">
      <alignment horizontal="left"/>
    </xf>
    <xf numFmtId="0" fontId="12" fillId="0" borderId="2" xfId="4" applyFont="1" applyBorder="1" applyAlignment="1">
      <alignment horizontal="left"/>
    </xf>
    <xf numFmtId="0" fontId="12" fillId="0" borderId="3" xfId="4" applyFont="1" applyBorder="1" applyAlignment="1">
      <alignment horizontal="left"/>
    </xf>
    <xf numFmtId="0" fontId="14" fillId="0" borderId="48" xfId="4" applyFont="1" applyBorder="1" applyAlignment="1">
      <alignment horizontal="center" vertical="center" wrapText="1"/>
    </xf>
    <xf numFmtId="0" fontId="17" fillId="0" borderId="49" xfId="4" applyFont="1" applyBorder="1" applyAlignment="1">
      <alignment horizontal="left" vertical="top" wrapText="1"/>
    </xf>
    <xf numFmtId="0" fontId="17" fillId="0" borderId="22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164" fontId="11" fillId="0" borderId="1" xfId="4" applyNumberFormat="1" applyFont="1" applyBorder="1" applyAlignment="1">
      <alignment horizontal="center" vertical="center"/>
    </xf>
    <xf numFmtId="164" fontId="11" fillId="0" borderId="20" xfId="4" applyNumberFormat="1" applyFont="1" applyBorder="1" applyAlignment="1">
      <alignment horizontal="center" vertical="center"/>
    </xf>
    <xf numFmtId="0" fontId="12" fillId="0" borderId="29" xfId="4" applyFont="1" applyBorder="1" applyAlignment="1">
      <alignment horizontal="center"/>
    </xf>
    <xf numFmtId="0" fontId="12" fillId="0" borderId="30" xfId="4" applyFont="1" applyBorder="1" applyAlignment="1">
      <alignment horizontal="center"/>
    </xf>
    <xf numFmtId="0" fontId="20" fillId="0" borderId="1" xfId="4" applyFont="1" applyBorder="1" applyAlignment="1">
      <alignment horizontal="left" vertical="center"/>
    </xf>
    <xf numFmtId="0" fontId="20" fillId="0" borderId="22" xfId="4" applyFont="1" applyBorder="1" applyAlignment="1">
      <alignment horizontal="left" vertical="center"/>
    </xf>
    <xf numFmtId="0" fontId="20" fillId="0" borderId="50" xfId="4" applyFont="1" applyBorder="1" applyAlignment="1">
      <alignment horizontal="left" vertical="center"/>
    </xf>
    <xf numFmtId="166" fontId="8" fillId="3" borderId="49" xfId="3" applyNumberFormat="1" applyFont="1" applyFill="1" applyBorder="1" applyAlignment="1">
      <alignment horizontal="center" vertical="center"/>
    </xf>
    <xf numFmtId="166" fontId="8" fillId="3" borderId="50" xfId="3" applyNumberFormat="1" applyFont="1" applyFill="1" applyBorder="1" applyAlignment="1">
      <alignment horizontal="center" vertical="center"/>
    </xf>
    <xf numFmtId="164" fontId="7" fillId="0" borderId="33" xfId="3" applyNumberFormat="1" applyFont="1" applyBorder="1" applyAlignment="1">
      <alignment horizontal="center" vertical="center" wrapText="1"/>
    </xf>
    <xf numFmtId="164" fontId="7" fillId="0" borderId="35" xfId="3" applyNumberFormat="1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left" vertical="center" wrapText="1"/>
    </xf>
    <xf numFmtId="0" fontId="17" fillId="0" borderId="19" xfId="4" applyFont="1" applyBorder="1" applyAlignment="1">
      <alignment horizontal="left" vertical="center" wrapText="1"/>
    </xf>
    <xf numFmtId="0" fontId="17" fillId="0" borderId="34" xfId="4" applyFont="1" applyBorder="1" applyAlignment="1">
      <alignment horizontal="left" vertical="top" wrapText="1"/>
    </xf>
    <xf numFmtId="0" fontId="17" fillId="0" borderId="19" xfId="4" applyFont="1" applyBorder="1" applyAlignment="1">
      <alignment horizontal="left" vertical="top" wrapText="1"/>
    </xf>
    <xf numFmtId="0" fontId="16" fillId="0" borderId="45" xfId="4" applyFont="1" applyBorder="1" applyAlignment="1">
      <alignment horizontal="center" vertical="center" wrapText="1"/>
    </xf>
    <xf numFmtId="0" fontId="16" fillId="0" borderId="38" xfId="4" applyFont="1" applyBorder="1" applyAlignment="1">
      <alignment horizontal="center" vertical="center" wrapText="1"/>
    </xf>
    <xf numFmtId="1" fontId="8" fillId="3" borderId="14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0" fontId="14" fillId="0" borderId="41" xfId="4" applyFont="1" applyBorder="1" applyAlignment="1">
      <alignment horizontal="center" vertical="center" wrapText="1"/>
    </xf>
    <xf numFmtId="0" fontId="17" fillId="0" borderId="42" xfId="4" applyFont="1" applyBorder="1" applyAlignment="1">
      <alignment horizontal="left" vertical="top" wrapText="1"/>
    </xf>
    <xf numFmtId="0" fontId="17" fillId="0" borderId="27" xfId="4" applyFont="1" applyBorder="1" applyAlignment="1">
      <alignment horizontal="left" vertical="top" wrapText="1"/>
    </xf>
    <xf numFmtId="0" fontId="13" fillId="0" borderId="13" xfId="4" applyFont="1" applyBorder="1" applyAlignment="1">
      <alignment horizontal="center" vertical="center" textRotation="90" wrapText="1"/>
    </xf>
    <xf numFmtId="0" fontId="13" fillId="0" borderId="15" xfId="4" applyFont="1" applyBorder="1" applyAlignment="1">
      <alignment horizontal="center" vertical="center" textRotation="90" wrapText="1"/>
    </xf>
    <xf numFmtId="0" fontId="13" fillId="0" borderId="39" xfId="4" applyFont="1" applyBorder="1" applyAlignment="1">
      <alignment horizontal="center" vertical="center" textRotation="90" wrapText="1"/>
    </xf>
    <xf numFmtId="0" fontId="18" fillId="0" borderId="12" xfId="4" applyFont="1" applyBorder="1" applyAlignment="1">
      <alignment horizontal="left" vertical="center" wrapText="1"/>
    </xf>
    <xf numFmtId="0" fontId="18" fillId="0" borderId="37" xfId="4" applyFont="1" applyBorder="1" applyAlignment="1">
      <alignment horizontal="left" vertical="center" wrapText="1"/>
    </xf>
    <xf numFmtId="0" fontId="18" fillId="0" borderId="46" xfId="4" applyFont="1" applyBorder="1" applyAlignment="1">
      <alignment horizontal="left" vertical="center" wrapText="1"/>
    </xf>
    <xf numFmtId="0" fontId="14" fillId="0" borderId="14" xfId="4" applyFont="1" applyBorder="1" applyAlignment="1">
      <alignment horizontal="center" vertical="center" wrapText="1"/>
    </xf>
    <xf numFmtId="0" fontId="17" fillId="0" borderId="32" xfId="4" applyFont="1" applyBorder="1" applyAlignment="1">
      <alignment horizontal="left" vertical="top" wrapText="1"/>
    </xf>
    <xf numFmtId="0" fontId="17" fillId="0" borderId="24" xfId="4" applyFont="1" applyBorder="1" applyAlignment="1">
      <alignment horizontal="left" vertical="top" wrapText="1"/>
    </xf>
    <xf numFmtId="0" fontId="16" fillId="0" borderId="43" xfId="4" applyFont="1" applyBorder="1" applyAlignment="1">
      <alignment horizontal="center" vertical="center" wrapText="1"/>
    </xf>
    <xf numFmtId="1" fontId="8" fillId="3" borderId="41" xfId="3" applyNumberFormat="1" applyFont="1" applyFill="1" applyBorder="1" applyAlignment="1">
      <alignment horizontal="center" vertical="center"/>
    </xf>
    <xf numFmtId="164" fontId="7" fillId="0" borderId="44" xfId="3" applyNumberFormat="1" applyFont="1" applyBorder="1" applyAlignment="1">
      <alignment horizontal="center" vertical="center" wrapText="1"/>
    </xf>
    <xf numFmtId="0" fontId="12" fillId="0" borderId="29" xfId="4" applyFont="1" applyFill="1" applyBorder="1" applyAlignment="1">
      <alignment horizontal="center"/>
    </xf>
    <xf numFmtId="0" fontId="12" fillId="0" borderId="30" xfId="4" applyFont="1" applyFill="1" applyBorder="1" applyAlignment="1">
      <alignment horizontal="center"/>
    </xf>
    <xf numFmtId="0" fontId="12" fillId="0" borderId="29" xfId="4" applyFont="1" applyFill="1" applyBorder="1" applyAlignment="1">
      <alignment horizontal="center" wrapText="1"/>
    </xf>
    <xf numFmtId="0" fontId="12" fillId="0" borderId="31" xfId="4" applyFont="1" applyFill="1" applyBorder="1" applyAlignment="1">
      <alignment horizontal="center" wrapText="1"/>
    </xf>
    <xf numFmtId="0" fontId="12" fillId="0" borderId="61" xfId="4" applyFont="1" applyFill="1" applyBorder="1" applyAlignment="1">
      <alignment horizontal="center" wrapText="1"/>
    </xf>
    <xf numFmtId="0" fontId="14" fillId="0" borderId="14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left" vertical="center" wrapText="1"/>
    </xf>
    <xf numFmtId="0" fontId="15" fillId="0" borderId="32" xfId="4" applyFont="1" applyBorder="1" applyAlignment="1">
      <alignment horizontal="left" vertical="center" wrapText="1"/>
    </xf>
    <xf numFmtId="0" fontId="15" fillId="0" borderId="24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center" vertical="top" wrapText="1"/>
    </xf>
    <xf numFmtId="0" fontId="18" fillId="0" borderId="36" xfId="4" applyFont="1" applyBorder="1" applyAlignment="1">
      <alignment horizontal="left" vertical="center"/>
    </xf>
    <xf numFmtId="0" fontId="18" fillId="0" borderId="37" xfId="4" applyFont="1" applyBorder="1" applyAlignment="1">
      <alignment horizontal="left" vertical="center"/>
    </xf>
    <xf numFmtId="0" fontId="18" fillId="0" borderId="40" xfId="4" applyFont="1" applyBorder="1" applyAlignment="1">
      <alignment horizontal="left" vertical="center"/>
    </xf>
    <xf numFmtId="0" fontId="7" fillId="3" borderId="5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/>
    <xf numFmtId="0" fontId="7" fillId="6" borderId="5" xfId="0" applyFont="1" applyFill="1" applyBorder="1" applyAlignment="1"/>
    <xf numFmtId="0" fontId="7" fillId="3" borderId="5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0" borderId="5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1" fillId="4" borderId="23" xfId="4" applyFont="1" applyFill="1" applyBorder="1" applyAlignment="1">
      <alignment horizontal="center" vertical="center"/>
    </xf>
    <xf numFmtId="0" fontId="11" fillId="4" borderId="24" xfId="4" applyFont="1" applyFill="1" applyBorder="1" applyAlignment="1">
      <alignment horizontal="center" vertical="center"/>
    </xf>
    <xf numFmtId="0" fontId="11" fillId="4" borderId="25" xfId="4" applyFont="1" applyFill="1" applyBorder="1" applyAlignment="1">
      <alignment horizontal="center" vertical="center"/>
    </xf>
    <xf numFmtId="0" fontId="8" fillId="4" borderId="26" xfId="4" applyFont="1" applyFill="1" applyBorder="1" applyAlignment="1">
      <alignment horizontal="center" vertical="center"/>
    </xf>
    <xf numFmtId="0" fontId="8" fillId="4" borderId="27" xfId="4" applyFont="1" applyFill="1" applyBorder="1" applyAlignment="1">
      <alignment horizontal="center" vertical="center"/>
    </xf>
    <xf numFmtId="0" fontId="8" fillId="4" borderId="28" xfId="4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23" fillId="0" borderId="32" xfId="4" applyFont="1" applyBorder="1" applyAlignment="1">
      <alignment horizontal="left" vertical="top" wrapText="1"/>
    </xf>
    <xf numFmtId="0" fontId="23" fillId="0" borderId="24" xfId="4" applyFont="1" applyBorder="1" applyAlignment="1">
      <alignment horizontal="left" vertical="top" wrapText="1"/>
    </xf>
    <xf numFmtId="0" fontId="23" fillId="0" borderId="45" xfId="4" applyFont="1" applyBorder="1" applyAlignment="1">
      <alignment horizontal="left" vertical="top" wrapText="1"/>
    </xf>
    <xf numFmtId="0" fontId="23" fillId="0" borderId="16" xfId="4" applyFont="1" applyBorder="1" applyAlignment="1">
      <alignment horizontal="left" vertical="top" wrapText="1"/>
    </xf>
    <xf numFmtId="0" fontId="28" fillId="0" borderId="16" xfId="4" applyFont="1" applyBorder="1" applyAlignment="1">
      <alignment horizontal="left" vertical="top" wrapText="1"/>
    </xf>
    <xf numFmtId="0" fontId="23" fillId="0" borderId="41" xfId="4" applyFont="1" applyBorder="1" applyAlignment="1">
      <alignment horizontal="left" vertical="top" wrapText="1"/>
    </xf>
    <xf numFmtId="0" fontId="28" fillId="0" borderId="41" xfId="4" applyFont="1" applyBorder="1" applyAlignment="1">
      <alignment horizontal="left" vertical="top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23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6" fillId="0" borderId="41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4" borderId="23" xfId="4" applyFont="1" applyFill="1" applyBorder="1" applyAlignment="1">
      <alignment horizontal="center" vertical="center" wrapText="1"/>
    </xf>
    <xf numFmtId="0" fontId="11" fillId="4" borderId="24" xfId="4" applyFont="1" applyFill="1" applyBorder="1" applyAlignment="1">
      <alignment horizontal="center" vertical="center" wrapText="1"/>
    </xf>
    <xf numFmtId="0" fontId="11" fillId="4" borderId="25" xfId="4" applyFont="1" applyFill="1" applyBorder="1" applyAlignment="1">
      <alignment horizontal="center" vertical="center" wrapText="1"/>
    </xf>
    <xf numFmtId="0" fontId="8" fillId="4" borderId="26" xfId="4" applyFont="1" applyFill="1" applyBorder="1" applyAlignment="1">
      <alignment horizontal="center" vertical="center" wrapText="1"/>
    </xf>
    <xf numFmtId="0" fontId="8" fillId="4" borderId="27" xfId="4" applyFont="1" applyFill="1" applyBorder="1" applyAlignment="1">
      <alignment horizontal="center" vertical="center" wrapText="1"/>
    </xf>
    <xf numFmtId="0" fontId="8" fillId="4" borderId="28" xfId="4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52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53" xfId="0" applyFont="1" applyFill="1" applyBorder="1" applyAlignment="1">
      <alignment horizontal="center" wrapText="1"/>
    </xf>
    <xf numFmtId="0" fontId="7" fillId="3" borderId="5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1" fillId="0" borderId="2" xfId="2" applyFont="1" applyFill="1" applyBorder="1" applyProtection="1">
      <protection hidden="1"/>
    </xf>
    <xf numFmtId="0" fontId="13" fillId="7" borderId="1" xfId="2" applyFont="1" applyFill="1" applyBorder="1" applyProtection="1">
      <protection hidden="1"/>
    </xf>
    <xf numFmtId="0" fontId="13" fillId="7" borderId="20" xfId="2" applyFont="1" applyFill="1" applyBorder="1" applyProtection="1">
      <protection hidden="1"/>
    </xf>
    <xf numFmtId="14" fontId="13" fillId="7" borderId="1" xfId="2" applyNumberFormat="1" applyFont="1" applyFill="1" applyBorder="1" applyAlignment="1" applyProtection="1">
      <alignment horizontal="right"/>
      <protection locked="0"/>
    </xf>
    <xf numFmtId="0" fontId="13" fillId="7" borderId="20" xfId="2" applyFont="1" applyFill="1" applyBorder="1" applyProtection="1">
      <protection locked="0"/>
    </xf>
    <xf numFmtId="0" fontId="13" fillId="7" borderId="1" xfId="2" applyFont="1" applyFill="1" applyBorder="1" applyProtection="1">
      <protection locked="0"/>
    </xf>
    <xf numFmtId="0" fontId="30" fillId="7" borderId="1" xfId="0" applyFont="1" applyFill="1" applyBorder="1"/>
    <xf numFmtId="0" fontId="31" fillId="7" borderId="1" xfId="2" applyFont="1" applyFill="1" applyBorder="1" applyAlignment="1" applyProtection="1">
      <alignment horizontal="center"/>
      <protection hidden="1"/>
    </xf>
    <xf numFmtId="0" fontId="31" fillId="7" borderId="22" xfId="2" applyFont="1" applyFill="1" applyBorder="1" applyAlignment="1" applyProtection="1">
      <alignment horizontal="center"/>
      <protection hidden="1"/>
    </xf>
    <xf numFmtId="0" fontId="31" fillId="7" borderId="20" xfId="2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</cellXfs>
  <cellStyles count="5">
    <cellStyle name="Millares" xfId="3" builtinId="3"/>
    <cellStyle name="Millares 2" xfId="1"/>
    <cellStyle name="Normal" xfId="0" builtinId="0"/>
    <cellStyle name="Normal 2" xfId="2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19051</xdr:rowOff>
    </xdr:from>
    <xdr:to>
      <xdr:col>0</xdr:col>
      <xdr:colOff>657225</xdr:colOff>
      <xdr:row>3</xdr:row>
      <xdr:rowOff>142876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219076"/>
          <a:ext cx="590549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0</xdr:rowOff>
    </xdr:from>
    <xdr:to>
      <xdr:col>1</xdr:col>
      <xdr:colOff>523874</xdr:colOff>
      <xdr:row>4</xdr:row>
      <xdr:rowOff>138943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714374" cy="72949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19050</xdr:rowOff>
    </xdr:from>
    <xdr:to>
      <xdr:col>1</xdr:col>
      <xdr:colOff>476249</xdr:colOff>
      <xdr:row>5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9050"/>
          <a:ext cx="714374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142875</xdr:rowOff>
    </xdr:from>
    <xdr:to>
      <xdr:col>0</xdr:col>
      <xdr:colOff>1019175</xdr:colOff>
      <xdr:row>4</xdr:row>
      <xdr:rowOff>129418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42875"/>
          <a:ext cx="685800" cy="57709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1</xdr:col>
      <xdr:colOff>47624</xdr:colOff>
      <xdr:row>4</xdr:row>
      <xdr:rowOff>167518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09550"/>
          <a:ext cx="714374" cy="7485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dalesio/Desktop/Dobles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os Juez 1"/>
      <sheetName val="Caballo Obligatorios Juez 1"/>
      <sheetName val="Tecnica Coreo"/>
      <sheetName val="Caballo Coreo"/>
      <sheetName val="Artistica Coreo"/>
      <sheetName val="Total"/>
    </sheetNames>
    <sheetDataSet>
      <sheetData sheetId="0" refreshError="1">
        <row r="29">
          <cell r="H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22.42578125" style="1" customWidth="1"/>
    <col min="2" max="2" width="10.42578125" style="1" customWidth="1"/>
    <col min="3" max="3" width="10.28515625" style="1" customWidth="1"/>
    <col min="4" max="4" width="10.5703125" style="1" customWidth="1"/>
    <col min="5" max="5" width="10.85546875" style="1" customWidth="1"/>
    <col min="6" max="6" width="10" style="1" customWidth="1"/>
    <col min="7" max="7" width="10.5703125" style="1" customWidth="1"/>
    <col min="8" max="16384" width="11.42578125" style="1"/>
  </cols>
  <sheetData>
    <row r="1" spans="1:9" ht="15.75" thickBot="1" x14ac:dyDescent="0.3"/>
    <row r="2" spans="1:9" ht="16.5" thickBot="1" x14ac:dyDescent="0.3">
      <c r="A2" s="3"/>
      <c r="B2" s="400"/>
      <c r="C2" s="407" t="s">
        <v>104</v>
      </c>
      <c r="D2" s="408"/>
      <c r="E2" s="408"/>
      <c r="F2" s="409"/>
      <c r="G2" s="400"/>
      <c r="H2" s="400"/>
      <c r="I2" s="164"/>
    </row>
    <row r="3" spans="1:9" ht="20.25" x14ac:dyDescent="0.3">
      <c r="A3" s="4"/>
      <c r="B3" s="5"/>
      <c r="C3" s="6"/>
      <c r="D3" s="7"/>
      <c r="E3" s="7"/>
      <c r="F3" s="7"/>
      <c r="G3" s="7"/>
      <c r="H3" s="7"/>
      <c r="I3" s="8"/>
    </row>
    <row r="4" spans="1:9" ht="15.75" thickBot="1" x14ac:dyDescent="0.3">
      <c r="A4" s="9"/>
      <c r="B4" s="7"/>
      <c r="C4" s="7"/>
      <c r="D4" s="7"/>
      <c r="E4" s="7"/>
      <c r="F4" s="7"/>
      <c r="G4" s="10"/>
      <c r="H4" s="7"/>
      <c r="I4" s="8"/>
    </row>
    <row r="5" spans="1:9" ht="18.75" thickBot="1" x14ac:dyDescent="0.3">
      <c r="A5" s="117" t="s">
        <v>103</v>
      </c>
      <c r="B5" s="118"/>
      <c r="C5" s="118"/>
      <c r="D5" s="118"/>
      <c r="E5" s="118"/>
      <c r="F5" s="118" t="s">
        <v>0</v>
      </c>
      <c r="G5" s="401"/>
      <c r="H5" s="402"/>
      <c r="I5" s="119"/>
    </row>
    <row r="6" spans="1:9" ht="18.75" thickBot="1" x14ac:dyDescent="0.3">
      <c r="A6" s="117"/>
      <c r="B6" s="118"/>
      <c r="C6" s="118"/>
      <c r="D6" s="118"/>
      <c r="E6" s="118"/>
      <c r="F6" s="118"/>
      <c r="G6" s="120"/>
      <c r="H6" s="118"/>
      <c r="I6" s="119"/>
    </row>
    <row r="7" spans="1:9" ht="15.75" thickBot="1" x14ac:dyDescent="0.3">
      <c r="A7" s="121" t="s">
        <v>1</v>
      </c>
      <c r="B7" s="401"/>
      <c r="C7" s="402"/>
      <c r="D7" s="118"/>
      <c r="E7" s="118"/>
      <c r="F7" s="118"/>
      <c r="G7" s="118"/>
      <c r="H7" s="118"/>
      <c r="I7" s="119"/>
    </row>
    <row r="8" spans="1:9" ht="15.75" thickBot="1" x14ac:dyDescent="0.3">
      <c r="A8" s="121"/>
      <c r="B8" s="118"/>
      <c r="C8" s="118"/>
      <c r="D8" s="118"/>
      <c r="E8" s="118"/>
      <c r="F8" s="118"/>
      <c r="G8" s="118"/>
      <c r="H8" s="118"/>
      <c r="I8" s="119"/>
    </row>
    <row r="9" spans="1:9" ht="15.75" thickBot="1" x14ac:dyDescent="0.3">
      <c r="A9" s="122" t="s">
        <v>2</v>
      </c>
      <c r="B9" s="403"/>
      <c r="C9" s="404"/>
      <c r="D9" s="123"/>
      <c r="E9" s="123"/>
      <c r="F9" s="123"/>
      <c r="G9" s="123"/>
      <c r="H9" s="123"/>
      <c r="I9" s="124"/>
    </row>
    <row r="10" spans="1:9" ht="15.75" thickBot="1" x14ac:dyDescent="0.3">
      <c r="A10" s="125"/>
      <c r="B10" s="126" t="s">
        <v>3</v>
      </c>
      <c r="C10" s="123"/>
      <c r="D10" s="127"/>
      <c r="E10" s="123"/>
      <c r="F10" s="123"/>
      <c r="G10" s="123"/>
      <c r="H10" s="123"/>
      <c r="I10" s="124"/>
    </row>
    <row r="11" spans="1:9" ht="15.75" thickBot="1" x14ac:dyDescent="0.3">
      <c r="A11" s="128" t="s">
        <v>4</v>
      </c>
      <c r="B11" s="405"/>
      <c r="C11" s="404"/>
      <c r="D11" s="123"/>
      <c r="E11" s="123"/>
      <c r="F11" s="129" t="s">
        <v>5</v>
      </c>
      <c r="G11" s="405"/>
      <c r="H11" s="404"/>
      <c r="I11" s="124"/>
    </row>
    <row r="12" spans="1:9" ht="15.75" thickBot="1" x14ac:dyDescent="0.3">
      <c r="A12" s="125"/>
      <c r="B12" s="123"/>
      <c r="C12" s="123"/>
      <c r="D12" s="129"/>
      <c r="E12" s="123"/>
      <c r="F12" s="123"/>
      <c r="G12" s="123"/>
      <c r="H12" s="123"/>
      <c r="I12" s="124"/>
    </row>
    <row r="13" spans="1:9" ht="15.75" thickBot="1" x14ac:dyDescent="0.3">
      <c r="A13" s="128" t="s">
        <v>6</v>
      </c>
      <c r="B13" s="405"/>
      <c r="C13" s="404"/>
      <c r="E13" s="130"/>
      <c r="F13" s="131" t="s">
        <v>7</v>
      </c>
      <c r="G13" s="406"/>
      <c r="H13" s="404"/>
    </row>
    <row r="14" spans="1:9" x14ac:dyDescent="0.25">
      <c r="A14" s="125"/>
      <c r="B14" s="123"/>
      <c r="C14" s="123"/>
      <c r="D14" s="123"/>
      <c r="E14" s="123"/>
      <c r="F14" s="123"/>
      <c r="G14" s="123"/>
      <c r="H14" s="123"/>
      <c r="I14" s="124"/>
    </row>
    <row r="15" spans="1:9" ht="18" x14ac:dyDescent="0.25">
      <c r="A15" s="132" t="s">
        <v>8</v>
      </c>
      <c r="B15" s="123"/>
      <c r="C15" s="123"/>
      <c r="D15" s="123"/>
      <c r="E15" s="123"/>
      <c r="F15" s="123"/>
      <c r="G15" s="123"/>
      <c r="H15" s="123"/>
      <c r="I15" s="124"/>
    </row>
    <row r="16" spans="1:9" x14ac:dyDescent="0.25">
      <c r="A16" s="128">
        <v>1</v>
      </c>
      <c r="B16" s="133"/>
      <c r="C16" s="133"/>
      <c r="D16" s="133"/>
      <c r="E16" s="134" t="s">
        <v>9</v>
      </c>
      <c r="F16" s="123"/>
      <c r="G16" s="134" t="s">
        <v>10</v>
      </c>
      <c r="H16" s="123"/>
      <c r="I16" s="124"/>
    </row>
    <row r="17" spans="1:9" x14ac:dyDescent="0.25">
      <c r="A17" s="128">
        <v>2</v>
      </c>
      <c r="B17" s="135"/>
      <c r="C17" s="135"/>
      <c r="D17" s="135"/>
      <c r="E17" s="134" t="s">
        <v>11</v>
      </c>
      <c r="F17" s="123"/>
      <c r="G17" s="134" t="s">
        <v>12</v>
      </c>
      <c r="H17" s="123"/>
      <c r="I17" s="124"/>
    </row>
    <row r="18" spans="1:9" ht="15.75" thickBot="1" x14ac:dyDescent="0.3">
      <c r="A18" s="121"/>
      <c r="B18" s="118"/>
      <c r="C18" s="118"/>
      <c r="D18" s="118"/>
      <c r="E18" s="118"/>
      <c r="F18" s="118"/>
      <c r="G18" s="118"/>
      <c r="H18" s="118"/>
      <c r="I18" s="119"/>
    </row>
    <row r="19" spans="1:9" ht="15.75" x14ac:dyDescent="0.25">
      <c r="A19" s="136" t="s">
        <v>13</v>
      </c>
      <c r="B19" s="137">
        <v>1</v>
      </c>
      <c r="C19" s="138">
        <v>2</v>
      </c>
      <c r="D19" s="138">
        <v>3</v>
      </c>
      <c r="E19" s="138">
        <v>4</v>
      </c>
      <c r="F19" s="138">
        <v>5</v>
      </c>
      <c r="G19" s="138">
        <v>6</v>
      </c>
      <c r="H19" s="139" t="s">
        <v>14</v>
      </c>
      <c r="I19" s="2"/>
    </row>
    <row r="20" spans="1:9" ht="15.75" x14ac:dyDescent="0.25">
      <c r="A20" s="140" t="s">
        <v>15</v>
      </c>
      <c r="B20" s="141"/>
      <c r="C20" s="141"/>
      <c r="D20" s="141"/>
      <c r="E20" s="141"/>
      <c r="F20" s="141"/>
      <c r="G20" s="141"/>
      <c r="H20" s="142">
        <f t="shared" ref="H20:H25" si="0">SUM(B20:G20)</f>
        <v>0</v>
      </c>
      <c r="I20" s="2"/>
    </row>
    <row r="21" spans="1:9" ht="15.75" x14ac:dyDescent="0.25">
      <c r="A21" s="140" t="s">
        <v>16</v>
      </c>
      <c r="B21" s="141"/>
      <c r="C21" s="141"/>
      <c r="D21" s="141"/>
      <c r="E21" s="141"/>
      <c r="F21" s="141"/>
      <c r="G21" s="141"/>
      <c r="H21" s="142">
        <f t="shared" si="0"/>
        <v>0</v>
      </c>
      <c r="I21" s="2"/>
    </row>
    <row r="22" spans="1:9" ht="15.75" x14ac:dyDescent="0.25">
      <c r="A22" s="140" t="s">
        <v>17</v>
      </c>
      <c r="B22" s="141"/>
      <c r="C22" s="141"/>
      <c r="D22" s="141"/>
      <c r="E22" s="141"/>
      <c r="F22" s="141"/>
      <c r="G22" s="141"/>
      <c r="H22" s="142">
        <f t="shared" si="0"/>
        <v>0</v>
      </c>
      <c r="I22" s="2"/>
    </row>
    <row r="23" spans="1:9" ht="15.75" x14ac:dyDescent="0.25">
      <c r="A23" s="140" t="s">
        <v>18</v>
      </c>
      <c r="B23" s="141"/>
      <c r="C23" s="141"/>
      <c r="D23" s="141"/>
      <c r="E23" s="141"/>
      <c r="F23" s="141"/>
      <c r="G23" s="141"/>
      <c r="H23" s="142">
        <f t="shared" si="0"/>
        <v>0</v>
      </c>
      <c r="I23" s="2"/>
    </row>
    <row r="24" spans="1:9" ht="15.75" x14ac:dyDescent="0.25">
      <c r="A24" s="140" t="s">
        <v>19</v>
      </c>
      <c r="B24" s="141"/>
      <c r="C24" s="141"/>
      <c r="D24" s="141"/>
      <c r="E24" s="141"/>
      <c r="F24" s="141"/>
      <c r="G24" s="141"/>
      <c r="H24" s="142">
        <f t="shared" si="0"/>
        <v>0</v>
      </c>
      <c r="I24" s="2"/>
    </row>
    <row r="25" spans="1:9" ht="15.75" x14ac:dyDescent="0.25">
      <c r="A25" s="140" t="s">
        <v>20</v>
      </c>
      <c r="B25" s="141"/>
      <c r="C25" s="141"/>
      <c r="D25" s="141"/>
      <c r="E25" s="141"/>
      <c r="F25" s="141"/>
      <c r="G25" s="141"/>
      <c r="H25" s="142">
        <f t="shared" si="0"/>
        <v>0</v>
      </c>
      <c r="I25" s="2"/>
    </row>
    <row r="26" spans="1:9" ht="15.75" thickBot="1" x14ac:dyDescent="0.3">
      <c r="A26" s="121"/>
      <c r="B26" s="118" t="s">
        <v>3</v>
      </c>
      <c r="C26" s="143" t="s">
        <v>3</v>
      </c>
      <c r="D26" s="118"/>
      <c r="E26" s="118" t="s">
        <v>21</v>
      </c>
      <c r="F26" s="118"/>
      <c r="G26" s="118"/>
      <c r="H26" s="144">
        <f>SUM(H20:H25)</f>
        <v>0</v>
      </c>
      <c r="I26" s="145"/>
    </row>
    <row r="27" spans="1:9" ht="15.75" thickBot="1" x14ac:dyDescent="0.3">
      <c r="A27" s="146" t="s">
        <v>22</v>
      </c>
      <c r="B27" s="147"/>
      <c r="C27" s="147"/>
      <c r="D27" s="148"/>
      <c r="E27" s="118"/>
      <c r="F27" s="149" t="s">
        <v>23</v>
      </c>
      <c r="G27" s="143">
        <v>6</v>
      </c>
      <c r="H27" s="150">
        <f>+H26/G27</f>
        <v>0</v>
      </c>
      <c r="I27" s="145"/>
    </row>
    <row r="28" spans="1:9" ht="15.75" thickBot="1" x14ac:dyDescent="0.3">
      <c r="A28" s="125"/>
      <c r="B28" s="123"/>
      <c r="C28" s="123"/>
      <c r="D28" s="124"/>
      <c r="E28" s="118"/>
      <c r="F28" s="118"/>
      <c r="G28" s="143">
        <v>6</v>
      </c>
      <c r="H28" s="150">
        <f>+H27/G28</f>
        <v>0</v>
      </c>
      <c r="I28" s="145"/>
    </row>
    <row r="29" spans="1:9" ht="16.5" thickBot="1" x14ac:dyDescent="0.3">
      <c r="A29" s="125"/>
      <c r="B29" s="123"/>
      <c r="C29" s="123"/>
      <c r="D29" s="151"/>
      <c r="E29" s="270" t="s">
        <v>24</v>
      </c>
      <c r="F29" s="271"/>
      <c r="G29" s="152"/>
      <c r="H29" s="153">
        <f>G29*0.25</f>
        <v>0</v>
      </c>
      <c r="I29" s="154">
        <v>0.25</v>
      </c>
    </row>
    <row r="30" spans="1:9" ht="16.5" thickBot="1" x14ac:dyDescent="0.3">
      <c r="A30" s="155"/>
      <c r="B30" s="156"/>
      <c r="C30" s="156"/>
      <c r="D30" s="157"/>
      <c r="E30" s="272" t="s">
        <v>25</v>
      </c>
      <c r="F30" s="273"/>
      <c r="G30" s="158"/>
      <c r="H30" s="159">
        <f>H28*75/100</f>
        <v>0</v>
      </c>
      <c r="I30" s="154">
        <v>0.75</v>
      </c>
    </row>
    <row r="31" spans="1:9" x14ac:dyDescent="0.25">
      <c r="A31" s="121"/>
      <c r="B31" s="118"/>
      <c r="C31" s="160"/>
      <c r="D31" s="118"/>
      <c r="E31" s="118"/>
      <c r="F31" s="118"/>
      <c r="G31" s="118"/>
      <c r="H31" s="118"/>
      <c r="I31" s="145"/>
    </row>
    <row r="32" spans="1:9" ht="15.75" thickBot="1" x14ac:dyDescent="0.3">
      <c r="A32" s="121"/>
      <c r="B32" s="118"/>
      <c r="C32" s="118"/>
      <c r="D32" s="118"/>
      <c r="E32" s="130"/>
      <c r="F32" s="149"/>
      <c r="G32" s="161"/>
      <c r="H32" s="162"/>
      <c r="I32" s="145"/>
    </row>
    <row r="33" spans="1:9" ht="16.5" thickBot="1" x14ac:dyDescent="0.3">
      <c r="A33" s="121"/>
      <c r="B33" s="118"/>
      <c r="C33" s="118"/>
      <c r="D33" s="118"/>
      <c r="E33" s="118"/>
      <c r="F33" s="272" t="s">
        <v>26</v>
      </c>
      <c r="G33" s="273" t="s">
        <v>27</v>
      </c>
      <c r="H33" s="159">
        <f>SUM(H29:H30)</f>
        <v>0</v>
      </c>
      <c r="I33" s="119"/>
    </row>
    <row r="34" spans="1:9" ht="15.75" thickBot="1" x14ac:dyDescent="0.3">
      <c r="A34" s="9"/>
      <c r="B34" s="7"/>
      <c r="C34" s="7"/>
      <c r="D34" s="7"/>
      <c r="E34" s="10"/>
      <c r="F34" s="12"/>
      <c r="G34" s="13"/>
      <c r="H34" s="14"/>
      <c r="I34" s="11"/>
    </row>
    <row r="35" spans="1:9" ht="15.75" thickBot="1" x14ac:dyDescent="0.3">
      <c r="A35" s="165" t="s">
        <v>28</v>
      </c>
      <c r="B35" s="16"/>
      <c r="C35" s="17"/>
      <c r="D35" s="18"/>
      <c r="E35" s="15" t="s">
        <v>29</v>
      </c>
      <c r="F35" s="15"/>
      <c r="G35" s="19"/>
      <c r="H35" s="20"/>
      <c r="I35" s="21"/>
    </row>
    <row r="36" spans="1:9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6"/>
    </row>
  </sheetData>
  <mergeCells count="4">
    <mergeCell ref="E29:F29"/>
    <mergeCell ref="E30:F30"/>
    <mergeCell ref="F33:G33"/>
    <mergeCell ref="C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D3" sqref="D3"/>
    </sheetView>
  </sheetViews>
  <sheetFormatPr baseColWidth="10" defaultColWidth="9.140625" defaultRowHeight="15" x14ac:dyDescent="0.25"/>
  <cols>
    <col min="1" max="3" width="11.42578125" customWidth="1"/>
    <col min="4" max="4" width="14.42578125" customWidth="1"/>
    <col min="5" max="5" width="9.28515625" customWidth="1"/>
    <col min="6" max="6" width="13.7109375" customWidth="1"/>
    <col min="7" max="256" width="11.42578125" customWidth="1"/>
  </cols>
  <sheetData>
    <row r="1" spans="1:12" s="1" customFormat="1" ht="15.75" thickBot="1" x14ac:dyDescent="0.3"/>
    <row r="2" spans="1:12" s="1" customFormat="1" ht="15.75" thickBot="1" x14ac:dyDescent="0.3">
      <c r="A2" s="102"/>
      <c r="B2" s="103"/>
      <c r="C2" s="103"/>
      <c r="D2" s="163" t="s">
        <v>102</v>
      </c>
      <c r="E2" s="99" t="s">
        <v>30</v>
      </c>
      <c r="F2" s="21"/>
      <c r="G2" s="103"/>
      <c r="H2" s="103"/>
      <c r="I2" s="103"/>
      <c r="J2" s="103"/>
      <c r="K2" s="103"/>
      <c r="L2" s="104"/>
    </row>
    <row r="3" spans="1:12" s="1" customFormat="1" ht="15.75" thickBot="1" x14ac:dyDescent="0.3">
      <c r="A3" s="108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80"/>
    </row>
    <row r="4" spans="1:12" x14ac:dyDescent="0.25">
      <c r="A4" s="108"/>
      <c r="B4" s="106"/>
      <c r="C4" s="181"/>
      <c r="D4" s="106"/>
      <c r="E4" s="106"/>
      <c r="F4" s="41"/>
      <c r="G4" s="41"/>
      <c r="H4" s="344" t="s">
        <v>31</v>
      </c>
      <c r="I4" s="345"/>
      <c r="J4" s="345"/>
      <c r="K4" s="345"/>
      <c r="L4" s="346"/>
    </row>
    <row r="5" spans="1:12" ht="15.75" thickBot="1" x14ac:dyDescent="0.3">
      <c r="A5" s="108"/>
      <c r="B5" s="106"/>
      <c r="C5" s="181"/>
      <c r="D5" s="181"/>
      <c r="E5" s="181"/>
      <c r="F5" s="181"/>
      <c r="G5" s="181"/>
      <c r="H5" s="347" t="s">
        <v>32</v>
      </c>
      <c r="I5" s="348"/>
      <c r="J5" s="348"/>
      <c r="K5" s="348"/>
      <c r="L5" s="349"/>
    </row>
    <row r="6" spans="1:12" ht="15.75" thickBot="1" x14ac:dyDescent="0.3">
      <c r="A6" s="182" t="s">
        <v>2</v>
      </c>
      <c r="B6" s="15"/>
      <c r="C6" s="235"/>
      <c r="D6" s="236"/>
      <c r="E6" s="236"/>
      <c r="F6" s="237"/>
      <c r="G6" s="181"/>
      <c r="H6" s="22"/>
      <c r="I6" s="23" t="s">
        <v>33</v>
      </c>
      <c r="J6" s="24"/>
      <c r="K6" s="25"/>
      <c r="L6" s="26"/>
    </row>
    <row r="7" spans="1:12" ht="15.75" thickBot="1" x14ac:dyDescent="0.3">
      <c r="A7" s="183" t="s">
        <v>34</v>
      </c>
      <c r="B7" s="27"/>
      <c r="C7" s="341"/>
      <c r="D7" s="342"/>
      <c r="E7" s="342"/>
      <c r="F7" s="343"/>
      <c r="G7" s="181"/>
      <c r="H7" s="22"/>
      <c r="I7" s="28" t="s">
        <v>35</v>
      </c>
      <c r="J7" s="24"/>
      <c r="K7" s="25"/>
      <c r="L7" s="29"/>
    </row>
    <row r="8" spans="1:12" ht="15.75" thickBot="1" x14ac:dyDescent="0.3">
      <c r="A8" s="184"/>
      <c r="B8" s="41"/>
      <c r="C8" s="41"/>
      <c r="D8" s="41"/>
      <c r="E8" s="41"/>
      <c r="F8" s="41"/>
      <c r="G8" s="41"/>
      <c r="H8" s="41"/>
      <c r="I8" s="41"/>
      <c r="J8" s="41"/>
      <c r="K8" s="41"/>
      <c r="L8" s="185"/>
    </row>
    <row r="9" spans="1:12" x14ac:dyDescent="0.25">
      <c r="A9" s="183" t="s">
        <v>36</v>
      </c>
      <c r="B9" s="27"/>
      <c r="C9" s="350"/>
      <c r="D9" s="351"/>
      <c r="E9" s="351"/>
      <c r="F9" s="352"/>
      <c r="G9" s="41"/>
      <c r="H9" s="234"/>
      <c r="I9" s="333"/>
      <c r="J9" s="334"/>
      <c r="K9" s="334"/>
      <c r="L9" s="335"/>
    </row>
    <row r="10" spans="1:12" x14ac:dyDescent="0.25">
      <c r="A10" s="183" t="s">
        <v>37</v>
      </c>
      <c r="B10" s="27"/>
      <c r="C10" s="336"/>
      <c r="D10" s="337"/>
      <c r="E10" s="337"/>
      <c r="F10" s="338"/>
      <c r="G10" s="41"/>
      <c r="H10" s="234"/>
      <c r="I10" s="333"/>
      <c r="J10" s="334"/>
      <c r="K10" s="334"/>
      <c r="L10" s="335"/>
    </row>
    <row r="11" spans="1:12" x14ac:dyDescent="0.25">
      <c r="A11" s="182" t="s">
        <v>6</v>
      </c>
      <c r="B11" s="15"/>
      <c r="C11" s="330"/>
      <c r="D11" s="331"/>
      <c r="E11" s="331"/>
      <c r="F11" s="332"/>
      <c r="G11" s="41"/>
      <c r="H11" s="234"/>
      <c r="I11" s="333"/>
      <c r="J11" s="334"/>
      <c r="K11" s="334"/>
      <c r="L11" s="335"/>
    </row>
    <row r="12" spans="1:12" x14ac:dyDescent="0.25">
      <c r="A12" s="183" t="s">
        <v>5</v>
      </c>
      <c r="B12" s="27"/>
      <c r="C12" s="336"/>
      <c r="D12" s="337"/>
      <c r="E12" s="337"/>
      <c r="F12" s="338"/>
      <c r="G12" s="41"/>
      <c r="H12" s="234"/>
      <c r="I12" s="333"/>
      <c r="J12" s="334"/>
      <c r="K12" s="334"/>
      <c r="L12" s="335"/>
    </row>
    <row r="13" spans="1:12" ht="15.75" thickBot="1" x14ac:dyDescent="0.3">
      <c r="A13" s="339" t="s">
        <v>7</v>
      </c>
      <c r="B13" s="340"/>
      <c r="C13" s="341"/>
      <c r="D13" s="342"/>
      <c r="E13" s="342"/>
      <c r="F13" s="343"/>
      <c r="G13" s="41"/>
      <c r="H13" s="234"/>
      <c r="I13" s="333"/>
      <c r="J13" s="334"/>
      <c r="K13" s="334"/>
      <c r="L13" s="335"/>
    </row>
    <row r="14" spans="1:12" ht="15.75" thickBot="1" x14ac:dyDescent="0.3">
      <c r="A14" s="186"/>
      <c r="B14" s="34"/>
      <c r="C14" s="34"/>
      <c r="D14" s="34"/>
      <c r="E14" s="34"/>
      <c r="F14" s="34"/>
      <c r="G14" s="34"/>
      <c r="H14" s="317" t="s">
        <v>38</v>
      </c>
      <c r="I14" s="318"/>
      <c r="J14" s="319" t="s">
        <v>39</v>
      </c>
      <c r="K14" s="320"/>
      <c r="L14" s="321"/>
    </row>
    <row r="15" spans="1:12" ht="36" customHeight="1" x14ac:dyDescent="0.25">
      <c r="A15" s="305" t="s">
        <v>40</v>
      </c>
      <c r="B15" s="322" t="s">
        <v>41</v>
      </c>
      <c r="C15" s="311" t="s">
        <v>42</v>
      </c>
      <c r="D15" s="311"/>
      <c r="E15" s="311"/>
      <c r="F15" s="324" t="s">
        <v>43</v>
      </c>
      <c r="G15" s="325"/>
      <c r="H15" s="193"/>
      <c r="I15" s="194"/>
      <c r="J15" s="298" t="s">
        <v>44</v>
      </c>
      <c r="K15" s="300"/>
      <c r="L15" s="291">
        <f>ROUND(K15*0.3,3)</f>
        <v>0</v>
      </c>
    </row>
    <row r="16" spans="1:12" ht="39.75" customHeight="1" x14ac:dyDescent="0.25">
      <c r="A16" s="306"/>
      <c r="B16" s="323"/>
      <c r="C16" s="326" t="s">
        <v>45</v>
      </c>
      <c r="D16" s="326"/>
      <c r="E16" s="326"/>
      <c r="F16" s="296" t="s">
        <v>46</v>
      </c>
      <c r="G16" s="297"/>
      <c r="H16" s="195"/>
      <c r="I16" s="196"/>
      <c r="J16" s="299"/>
      <c r="K16" s="301"/>
      <c r="L16" s="292"/>
    </row>
    <row r="17" spans="1:12" ht="42" customHeight="1" thickBot="1" x14ac:dyDescent="0.3">
      <c r="A17" s="306"/>
      <c r="B17" s="323"/>
      <c r="C17" s="326" t="s">
        <v>47</v>
      </c>
      <c r="D17" s="326"/>
      <c r="E17" s="326"/>
      <c r="F17" s="296" t="s">
        <v>48</v>
      </c>
      <c r="G17" s="297"/>
      <c r="H17" s="197"/>
      <c r="I17" s="198"/>
      <c r="J17" s="299"/>
      <c r="K17" s="301"/>
      <c r="L17" s="292"/>
    </row>
    <row r="18" spans="1:12" ht="32.25" customHeight="1" x14ac:dyDescent="0.25">
      <c r="A18" s="306"/>
      <c r="B18" s="327" t="s">
        <v>49</v>
      </c>
      <c r="C18" s="293" t="s">
        <v>49</v>
      </c>
      <c r="D18" s="293"/>
      <c r="E18" s="293"/>
      <c r="F18" s="296" t="s">
        <v>50</v>
      </c>
      <c r="G18" s="297"/>
      <c r="H18" s="199"/>
      <c r="I18" s="200"/>
      <c r="J18" s="299" t="s">
        <v>51</v>
      </c>
      <c r="K18" s="301"/>
      <c r="L18" s="292">
        <f>ROUND(K18*0.25,3)</f>
        <v>0</v>
      </c>
    </row>
    <row r="19" spans="1:12" ht="40.5" customHeight="1" x14ac:dyDescent="0.25">
      <c r="A19" s="306"/>
      <c r="B19" s="328"/>
      <c r="C19" s="293" t="s">
        <v>52</v>
      </c>
      <c r="D19" s="293"/>
      <c r="E19" s="293"/>
      <c r="F19" s="296" t="s">
        <v>53</v>
      </c>
      <c r="G19" s="297"/>
      <c r="H19" s="195"/>
      <c r="I19" s="196"/>
      <c r="J19" s="299"/>
      <c r="K19" s="301"/>
      <c r="L19" s="292"/>
    </row>
    <row r="20" spans="1:12" ht="34.5" customHeight="1" thickBot="1" x14ac:dyDescent="0.3">
      <c r="A20" s="307"/>
      <c r="B20" s="329"/>
      <c r="C20" s="302" t="s">
        <v>54</v>
      </c>
      <c r="D20" s="302"/>
      <c r="E20" s="302"/>
      <c r="F20" s="303" t="s">
        <v>55</v>
      </c>
      <c r="G20" s="304"/>
      <c r="H20" s="197"/>
      <c r="I20" s="198"/>
      <c r="J20" s="314"/>
      <c r="K20" s="315"/>
      <c r="L20" s="316"/>
    </row>
    <row r="21" spans="1:12" ht="52.5" customHeight="1" x14ac:dyDescent="0.25">
      <c r="A21" s="305" t="s">
        <v>56</v>
      </c>
      <c r="B21" s="308" t="s">
        <v>57</v>
      </c>
      <c r="C21" s="311" t="s">
        <v>57</v>
      </c>
      <c r="D21" s="311"/>
      <c r="E21" s="311"/>
      <c r="F21" s="312" t="s">
        <v>58</v>
      </c>
      <c r="G21" s="313"/>
      <c r="H21" s="199"/>
      <c r="I21" s="200"/>
      <c r="J21" s="298" t="s">
        <v>59</v>
      </c>
      <c r="K21" s="300"/>
      <c r="L21" s="291">
        <f>ROUND(K21*0.2,3)</f>
        <v>0</v>
      </c>
    </row>
    <row r="22" spans="1:12" ht="27" customHeight="1" x14ac:dyDescent="0.25">
      <c r="A22" s="306"/>
      <c r="B22" s="309"/>
      <c r="C22" s="293" t="s">
        <v>60</v>
      </c>
      <c r="D22" s="293"/>
      <c r="E22" s="293"/>
      <c r="F22" s="294" t="s">
        <v>61</v>
      </c>
      <c r="G22" s="295"/>
      <c r="H22" s="195"/>
      <c r="I22" s="196"/>
      <c r="J22" s="299"/>
      <c r="K22" s="301"/>
      <c r="L22" s="292"/>
    </row>
    <row r="23" spans="1:12" ht="30" customHeight="1" thickBot="1" x14ac:dyDescent="0.3">
      <c r="A23" s="306"/>
      <c r="B23" s="310"/>
      <c r="C23" s="293" t="s">
        <v>62</v>
      </c>
      <c r="D23" s="293"/>
      <c r="E23" s="293"/>
      <c r="F23" s="296" t="s">
        <v>63</v>
      </c>
      <c r="G23" s="297"/>
      <c r="H23" s="197"/>
      <c r="I23" s="198"/>
      <c r="J23" s="299"/>
      <c r="K23" s="301"/>
      <c r="L23" s="292"/>
    </row>
    <row r="24" spans="1:12" ht="48" customHeight="1" thickBot="1" x14ac:dyDescent="0.3">
      <c r="A24" s="307"/>
      <c r="B24" s="30" t="s">
        <v>64</v>
      </c>
      <c r="C24" s="302"/>
      <c r="D24" s="302"/>
      <c r="E24" s="302"/>
      <c r="F24" s="303" t="s">
        <v>65</v>
      </c>
      <c r="G24" s="304"/>
      <c r="H24" s="202"/>
      <c r="I24" s="203"/>
      <c r="J24" s="231" t="s">
        <v>66</v>
      </c>
      <c r="K24" s="232"/>
      <c r="L24" s="233">
        <f>ROUND(K24*0.15,3)</f>
        <v>0</v>
      </c>
    </row>
    <row r="25" spans="1:12" ht="54" customHeight="1" thickBot="1" x14ac:dyDescent="0.3">
      <c r="A25" s="31" t="s">
        <v>67</v>
      </c>
      <c r="B25" s="32" t="s">
        <v>68</v>
      </c>
      <c r="C25" s="277" t="s">
        <v>69</v>
      </c>
      <c r="D25" s="277"/>
      <c r="E25" s="277"/>
      <c r="F25" s="278" t="s">
        <v>70</v>
      </c>
      <c r="G25" s="279"/>
      <c r="H25" s="202"/>
      <c r="I25" s="203"/>
      <c r="J25" s="201" t="s">
        <v>71</v>
      </c>
      <c r="K25" s="93"/>
      <c r="L25" s="33">
        <f>ROUND(K25*0.1,3)</f>
        <v>0</v>
      </c>
    </row>
    <row r="26" spans="1:12" ht="15.75" thickBot="1" x14ac:dyDescent="0.3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</row>
    <row r="27" spans="1:12" ht="15.75" thickBot="1" x14ac:dyDescent="0.3">
      <c r="A27" s="187"/>
      <c r="B27" s="188"/>
      <c r="C27" s="188"/>
      <c r="D27" s="188"/>
      <c r="E27" s="188"/>
      <c r="F27" s="188"/>
      <c r="G27" s="188"/>
      <c r="H27" s="280" t="s">
        <v>30</v>
      </c>
      <c r="I27" s="280"/>
      <c r="J27" s="281"/>
      <c r="K27" s="282">
        <f>SUM(L15:L25)</f>
        <v>0</v>
      </c>
      <c r="L27" s="283"/>
    </row>
    <row r="28" spans="1:12" ht="15.75" thickBot="1" x14ac:dyDescent="0.3">
      <c r="A28" s="190"/>
      <c r="B28" s="34"/>
      <c r="C28" s="34"/>
      <c r="D28" s="34"/>
      <c r="E28" s="284"/>
      <c r="F28" s="285"/>
      <c r="G28" s="35"/>
      <c r="H28" s="188"/>
      <c r="I28" s="188"/>
      <c r="J28" s="188"/>
      <c r="K28" s="188"/>
      <c r="L28" s="189"/>
    </row>
    <row r="29" spans="1:12" ht="15.75" thickBot="1" x14ac:dyDescent="0.3">
      <c r="A29" s="286"/>
      <c r="B29" s="287"/>
      <c r="C29" s="287"/>
      <c r="D29" s="288"/>
      <c r="E29" s="289"/>
      <c r="F29" s="290"/>
      <c r="G29" s="94"/>
      <c r="H29" s="36"/>
      <c r="I29" s="37"/>
      <c r="J29" s="38"/>
      <c r="K29" s="282"/>
      <c r="L29" s="283"/>
    </row>
    <row r="30" spans="1:12" x14ac:dyDescent="0.2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6"/>
    </row>
    <row r="31" spans="1:12" ht="15.75" thickBot="1" x14ac:dyDescent="0.3">
      <c r="A31" s="18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91"/>
    </row>
    <row r="32" spans="1:12" ht="15.75" thickBot="1" x14ac:dyDescent="0.3">
      <c r="A32" s="192" t="s">
        <v>28</v>
      </c>
      <c r="B32" s="95"/>
      <c r="C32" s="96"/>
      <c r="D32" s="96"/>
      <c r="E32" s="97"/>
      <c r="F32" s="188"/>
      <c r="G32" s="188"/>
      <c r="H32" s="39" t="s">
        <v>29</v>
      </c>
      <c r="I32" s="95"/>
      <c r="J32" s="96"/>
      <c r="K32" s="96"/>
      <c r="L32" s="97"/>
    </row>
    <row r="33" spans="1:12" x14ac:dyDescent="0.25">
      <c r="A33" s="108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80"/>
    </row>
    <row r="34" spans="1:12" ht="15.75" thickBo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</sheetData>
  <mergeCells count="59">
    <mergeCell ref="C10:F10"/>
    <mergeCell ref="I10:L10"/>
    <mergeCell ref="H4:L4"/>
    <mergeCell ref="H5:L5"/>
    <mergeCell ref="C7:F7"/>
    <mergeCell ref="C9:F9"/>
    <mergeCell ref="I9:L9"/>
    <mergeCell ref="C11:F11"/>
    <mergeCell ref="I11:L11"/>
    <mergeCell ref="C12:F12"/>
    <mergeCell ref="I12:L12"/>
    <mergeCell ref="A13:B13"/>
    <mergeCell ref="C13:F13"/>
    <mergeCell ref="I13:L13"/>
    <mergeCell ref="H14:I14"/>
    <mergeCell ref="J14:L14"/>
    <mergeCell ref="A15:A20"/>
    <mergeCell ref="B15:B17"/>
    <mergeCell ref="C15:E15"/>
    <mergeCell ref="F15:G15"/>
    <mergeCell ref="J15:J17"/>
    <mergeCell ref="K15:K17"/>
    <mergeCell ref="L15:L17"/>
    <mergeCell ref="C16:E16"/>
    <mergeCell ref="F16:G16"/>
    <mergeCell ref="C17:E17"/>
    <mergeCell ref="F17:G17"/>
    <mergeCell ref="B18:B20"/>
    <mergeCell ref="C18:E18"/>
    <mergeCell ref="F18:G18"/>
    <mergeCell ref="J18:J20"/>
    <mergeCell ref="K18:K20"/>
    <mergeCell ref="L18:L20"/>
    <mergeCell ref="C19:E19"/>
    <mergeCell ref="F19:G19"/>
    <mergeCell ref="C20:E20"/>
    <mergeCell ref="F20:G20"/>
    <mergeCell ref="C24:E24"/>
    <mergeCell ref="F24:G24"/>
    <mergeCell ref="A21:A24"/>
    <mergeCell ref="B21:B23"/>
    <mergeCell ref="C21:E21"/>
    <mergeCell ref="F21:G21"/>
    <mergeCell ref="L21:L23"/>
    <mergeCell ref="C22:E22"/>
    <mergeCell ref="F22:G22"/>
    <mergeCell ref="C23:E23"/>
    <mergeCell ref="F23:G23"/>
    <mergeCell ref="J21:J23"/>
    <mergeCell ref="K21:K23"/>
    <mergeCell ref="A30:L30"/>
    <mergeCell ref="C25:E25"/>
    <mergeCell ref="F25:G25"/>
    <mergeCell ref="H27:J27"/>
    <mergeCell ref="K27:L27"/>
    <mergeCell ref="E28:F28"/>
    <mergeCell ref="A29:D29"/>
    <mergeCell ref="E29:F29"/>
    <mergeCell ref="K29:L2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D3" sqref="D3"/>
    </sheetView>
  </sheetViews>
  <sheetFormatPr baseColWidth="10" defaultColWidth="11.42578125" defaultRowHeight="15" x14ac:dyDescent="0.25"/>
  <cols>
    <col min="2" max="2" width="13.140625" customWidth="1"/>
    <col min="3" max="4" width="8.42578125" customWidth="1"/>
    <col min="5" max="6" width="8.85546875" customWidth="1"/>
    <col min="9" max="9" width="6.42578125" customWidth="1"/>
    <col min="10" max="10" width="7.7109375" customWidth="1"/>
    <col min="11" max="11" width="7.85546875" customWidth="1"/>
    <col min="12" max="12" width="9.85546875" customWidth="1"/>
  </cols>
  <sheetData>
    <row r="1" spans="1:12" s="1" customFormat="1" ht="15.75" thickBot="1" x14ac:dyDescent="0.3"/>
    <row r="2" spans="1:12" s="1" customFormat="1" ht="15.75" thickBot="1" x14ac:dyDescent="0.3">
      <c r="A2" s="102"/>
      <c r="B2" s="103"/>
      <c r="C2" s="103"/>
      <c r="D2" s="353" t="s">
        <v>105</v>
      </c>
      <c r="E2" s="354"/>
      <c r="F2" s="354"/>
      <c r="G2" s="355"/>
      <c r="H2" s="103"/>
      <c r="I2" s="103"/>
      <c r="J2" s="103"/>
      <c r="K2" s="103"/>
      <c r="L2" s="104"/>
    </row>
    <row r="3" spans="1:12" s="1" customFormat="1" x14ac:dyDescent="0.25">
      <c r="A3" s="108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80"/>
    </row>
    <row r="4" spans="1:12" s="1" customFormat="1" ht="15.75" thickBot="1" x14ac:dyDescent="0.3">
      <c r="A4" s="108"/>
      <c r="B4" s="106"/>
      <c r="C4" s="106"/>
      <c r="H4" s="106"/>
      <c r="I4" s="106"/>
      <c r="J4" s="106"/>
      <c r="K4" s="106"/>
      <c r="L4" s="180"/>
    </row>
    <row r="5" spans="1:12" s="1" customFormat="1" x14ac:dyDescent="0.25">
      <c r="A5" s="217"/>
      <c r="B5" s="181"/>
      <c r="C5" s="181"/>
      <c r="D5" s="41"/>
      <c r="E5" s="41"/>
      <c r="F5" s="41"/>
      <c r="G5" s="41"/>
      <c r="H5" s="344" t="s">
        <v>31</v>
      </c>
      <c r="I5" s="345"/>
      <c r="J5" s="345"/>
      <c r="K5" s="345"/>
      <c r="L5" s="346"/>
    </row>
    <row r="6" spans="1:12" ht="15.75" thickBot="1" x14ac:dyDescent="0.3">
      <c r="A6" s="108"/>
      <c r="B6" s="106"/>
      <c r="C6" s="181"/>
      <c r="D6" s="181"/>
      <c r="E6" s="181"/>
      <c r="F6" s="181"/>
      <c r="G6" s="181"/>
      <c r="H6" s="347" t="s">
        <v>32</v>
      </c>
      <c r="I6" s="348"/>
      <c r="J6" s="348"/>
      <c r="K6" s="348"/>
      <c r="L6" s="349"/>
    </row>
    <row r="7" spans="1:12" ht="15.75" thickBot="1" x14ac:dyDescent="0.3">
      <c r="A7" s="182" t="s">
        <v>2</v>
      </c>
      <c r="B7" s="15"/>
      <c r="C7" s="235"/>
      <c r="D7" s="236"/>
      <c r="E7" s="236"/>
      <c r="F7" s="237"/>
      <c r="G7" s="181"/>
      <c r="H7" s="22"/>
      <c r="I7" s="23" t="s">
        <v>33</v>
      </c>
      <c r="J7" s="24"/>
      <c r="K7" s="25"/>
      <c r="L7" s="26"/>
    </row>
    <row r="8" spans="1:12" ht="15.75" thickBot="1" x14ac:dyDescent="0.3">
      <c r="A8" s="183" t="s">
        <v>34</v>
      </c>
      <c r="B8" s="27"/>
      <c r="C8" s="341"/>
      <c r="D8" s="342"/>
      <c r="E8" s="342"/>
      <c r="F8" s="343"/>
      <c r="G8" s="181"/>
      <c r="H8" s="22"/>
      <c r="I8" s="28" t="s">
        <v>35</v>
      </c>
      <c r="J8" s="24"/>
      <c r="K8" s="25"/>
      <c r="L8" s="29"/>
    </row>
    <row r="9" spans="1:12" ht="15.75" thickBot="1" x14ac:dyDescent="0.3">
      <c r="A9" s="184"/>
      <c r="B9" s="41"/>
      <c r="C9" s="41"/>
      <c r="D9" s="41"/>
      <c r="E9" s="41"/>
      <c r="F9" s="41"/>
      <c r="G9" s="41"/>
      <c r="H9" s="41"/>
      <c r="I9" s="41"/>
      <c r="J9" s="41"/>
      <c r="K9" s="41"/>
      <c r="L9" s="185"/>
    </row>
    <row r="10" spans="1:12" x14ac:dyDescent="0.25">
      <c r="A10" s="183" t="s">
        <v>36</v>
      </c>
      <c r="B10" s="27"/>
      <c r="C10" s="350"/>
      <c r="D10" s="351"/>
      <c r="E10" s="351"/>
      <c r="F10" s="352"/>
      <c r="G10" s="41"/>
      <c r="H10" s="234"/>
      <c r="I10" s="333"/>
      <c r="J10" s="334"/>
      <c r="K10" s="334"/>
      <c r="L10" s="335"/>
    </row>
    <row r="11" spans="1:12" x14ac:dyDescent="0.25">
      <c r="A11" s="183" t="s">
        <v>37</v>
      </c>
      <c r="B11" s="27"/>
      <c r="C11" s="336"/>
      <c r="D11" s="337"/>
      <c r="E11" s="337"/>
      <c r="F11" s="338"/>
      <c r="G11" s="41"/>
      <c r="H11" s="234"/>
      <c r="I11" s="333"/>
      <c r="J11" s="334"/>
      <c r="K11" s="334"/>
      <c r="L11" s="335"/>
    </row>
    <row r="12" spans="1:12" x14ac:dyDescent="0.25">
      <c r="A12" s="182" t="s">
        <v>6</v>
      </c>
      <c r="B12" s="15"/>
      <c r="C12" s="330"/>
      <c r="D12" s="331"/>
      <c r="E12" s="331"/>
      <c r="F12" s="332"/>
      <c r="G12" s="41"/>
      <c r="H12" s="234"/>
      <c r="I12" s="333"/>
      <c r="J12" s="334"/>
      <c r="K12" s="334"/>
      <c r="L12" s="335"/>
    </row>
    <row r="13" spans="1:12" x14ac:dyDescent="0.25">
      <c r="A13" s="183" t="s">
        <v>5</v>
      </c>
      <c r="B13" s="27"/>
      <c r="C13" s="336"/>
      <c r="D13" s="337"/>
      <c r="E13" s="337"/>
      <c r="F13" s="338"/>
      <c r="G13" s="41"/>
      <c r="H13" s="234"/>
      <c r="I13" s="333"/>
      <c r="J13" s="334"/>
      <c r="K13" s="334"/>
      <c r="L13" s="335"/>
    </row>
    <row r="14" spans="1:12" ht="15.75" thickBot="1" x14ac:dyDescent="0.3">
      <c r="A14" s="339" t="s">
        <v>7</v>
      </c>
      <c r="B14" s="340"/>
      <c r="C14" s="341"/>
      <c r="D14" s="342"/>
      <c r="E14" s="342"/>
      <c r="F14" s="343"/>
      <c r="G14" s="41"/>
      <c r="H14" s="234"/>
      <c r="I14" s="333"/>
      <c r="J14" s="334"/>
      <c r="K14" s="334"/>
      <c r="L14" s="335"/>
    </row>
    <row r="15" spans="1:12" x14ac:dyDescent="0.25">
      <c r="A15" s="184"/>
      <c r="B15" s="41"/>
      <c r="C15" s="41"/>
      <c r="D15" s="41"/>
      <c r="E15" s="41"/>
      <c r="F15" s="41"/>
      <c r="G15" s="41"/>
      <c r="H15" s="234"/>
      <c r="I15" s="333"/>
      <c r="J15" s="334"/>
      <c r="K15" s="334"/>
      <c r="L15" s="335"/>
    </row>
    <row r="16" spans="1:12" ht="15.75" thickBot="1" x14ac:dyDescent="0.3">
      <c r="A16" s="184"/>
      <c r="B16" s="41"/>
      <c r="C16" s="41"/>
      <c r="D16" s="41"/>
      <c r="E16" s="41"/>
      <c r="F16" s="41"/>
      <c r="G16" s="41"/>
      <c r="H16" s="40"/>
      <c r="I16" s="40"/>
      <c r="J16" s="40"/>
      <c r="K16" s="40"/>
      <c r="L16" s="109"/>
    </row>
    <row r="17" spans="1:12" ht="15.75" thickBot="1" x14ac:dyDescent="0.3">
      <c r="A17" s="216" t="s">
        <v>38</v>
      </c>
      <c r="B17" s="21"/>
      <c r="C17" s="204"/>
      <c r="D17" s="204"/>
      <c r="E17" s="204"/>
      <c r="F17" s="204"/>
      <c r="G17" s="204"/>
      <c r="H17" s="204"/>
      <c r="I17" s="204"/>
      <c r="J17" s="204"/>
      <c r="K17" s="205"/>
      <c r="L17" s="218"/>
    </row>
    <row r="18" spans="1:12" ht="15" customHeight="1" x14ac:dyDescent="0.25">
      <c r="A18" s="184"/>
      <c r="B18" s="41"/>
      <c r="C18" s="41"/>
      <c r="D18" s="41"/>
      <c r="E18" s="41"/>
      <c r="F18" s="41"/>
      <c r="G18" s="41"/>
      <c r="H18" s="41"/>
      <c r="I18" s="41"/>
      <c r="J18" s="41"/>
      <c r="K18" s="238"/>
      <c r="L18" s="110"/>
    </row>
    <row r="19" spans="1:12" x14ac:dyDescent="0.25">
      <c r="A19" s="18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85"/>
    </row>
    <row r="20" spans="1:12" ht="15.75" thickBot="1" x14ac:dyDescent="0.3">
      <c r="A20" s="184"/>
      <c r="B20" s="41"/>
      <c r="C20" s="15"/>
      <c r="D20" s="15"/>
      <c r="E20" s="15"/>
      <c r="F20" s="15"/>
      <c r="G20" s="15"/>
      <c r="H20" s="15"/>
      <c r="I20" s="15"/>
      <c r="J20" s="15"/>
      <c r="K20" s="206"/>
      <c r="L20" s="219"/>
    </row>
    <row r="21" spans="1:12" ht="15.75" thickBot="1" x14ac:dyDescent="0.3">
      <c r="A21" s="163" t="s">
        <v>72</v>
      </c>
      <c r="B21" s="21"/>
      <c r="C21" s="41"/>
      <c r="D21" s="41"/>
      <c r="E21" s="41"/>
      <c r="F21" s="41"/>
      <c r="G21" s="41"/>
      <c r="H21" s="41"/>
      <c r="I21" s="41"/>
      <c r="J21" s="41"/>
      <c r="K21" s="41"/>
      <c r="L21" s="185"/>
    </row>
    <row r="22" spans="1:12" ht="15.75" thickBot="1" x14ac:dyDescent="0.3">
      <c r="A22" s="220"/>
      <c r="B22" s="207"/>
      <c r="C22" s="207"/>
      <c r="D22" s="207"/>
      <c r="E22" s="207"/>
      <c r="F22" s="207"/>
      <c r="G22" s="207"/>
      <c r="H22" s="208"/>
      <c r="I22" s="209" t="s">
        <v>73</v>
      </c>
      <c r="J22" s="262"/>
      <c r="L22" s="221"/>
    </row>
    <row r="23" spans="1:12" x14ac:dyDescent="0.25">
      <c r="A23" s="220"/>
      <c r="B23" s="207"/>
      <c r="C23" s="207"/>
      <c r="D23" s="207"/>
      <c r="E23" s="207"/>
      <c r="F23" s="207"/>
      <c r="G23" s="207"/>
      <c r="H23" s="207"/>
      <c r="I23" s="207"/>
      <c r="J23" s="207"/>
      <c r="K23" s="210"/>
      <c r="L23" s="221"/>
    </row>
    <row r="24" spans="1:12" x14ac:dyDescent="0.25">
      <c r="A24" s="220"/>
      <c r="B24" s="207"/>
      <c r="C24" s="207"/>
      <c r="D24" s="207"/>
      <c r="E24" s="207"/>
      <c r="F24" s="207"/>
      <c r="G24" s="207"/>
      <c r="H24" s="207"/>
      <c r="I24" s="207"/>
      <c r="J24" s="207"/>
      <c r="K24" s="210"/>
      <c r="L24" s="221"/>
    </row>
    <row r="25" spans="1:12" x14ac:dyDescent="0.25">
      <c r="A25" s="220"/>
      <c r="B25" s="207"/>
      <c r="C25" s="207"/>
      <c r="D25" s="207"/>
      <c r="E25" s="207"/>
      <c r="F25" s="207"/>
      <c r="G25" s="207"/>
      <c r="H25" s="207"/>
      <c r="I25" s="207"/>
      <c r="J25" s="207"/>
      <c r="K25" s="210"/>
      <c r="L25" s="221"/>
    </row>
    <row r="26" spans="1:12" x14ac:dyDescent="0.25">
      <c r="A26" s="220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21"/>
    </row>
    <row r="27" spans="1:12" x14ac:dyDescent="0.25">
      <c r="A27" s="220"/>
      <c r="B27" s="207"/>
      <c r="C27" s="207"/>
      <c r="D27" s="207"/>
      <c r="E27" s="207"/>
      <c r="F27" s="207"/>
      <c r="G27" s="211"/>
      <c r="H27" s="207"/>
      <c r="I27" s="207"/>
      <c r="J27" s="212"/>
      <c r="K27" s="213"/>
      <c r="L27" s="222"/>
    </row>
    <row r="28" spans="1:12" x14ac:dyDescent="0.25">
      <c r="A28" s="260" t="s">
        <v>74</v>
      </c>
      <c r="B28" s="261"/>
      <c r="C28" s="41"/>
      <c r="D28" s="41"/>
      <c r="E28" s="41"/>
      <c r="F28" s="41"/>
      <c r="G28" s="41"/>
      <c r="H28" s="41"/>
      <c r="I28" s="41"/>
      <c r="J28" s="41"/>
      <c r="K28" s="41"/>
      <c r="L28" s="185"/>
    </row>
    <row r="29" spans="1:12" x14ac:dyDescent="0.25">
      <c r="A29" s="184"/>
      <c r="B29" s="223" t="s">
        <v>75</v>
      </c>
      <c r="C29" s="41"/>
      <c r="D29" s="41"/>
      <c r="E29" s="41"/>
      <c r="F29" s="41"/>
      <c r="G29" s="41"/>
      <c r="H29" s="41"/>
      <c r="I29" s="41"/>
      <c r="J29" s="41"/>
      <c r="K29" s="41"/>
      <c r="L29" s="185"/>
    </row>
    <row r="30" spans="1:12" ht="15.75" thickBot="1" x14ac:dyDescent="0.3">
      <c r="A30" s="184"/>
      <c r="B30" s="41"/>
      <c r="C30" s="41"/>
      <c r="D30" s="41"/>
      <c r="E30" s="207"/>
      <c r="F30" s="41"/>
      <c r="G30" s="41"/>
      <c r="H30" s="210"/>
      <c r="I30" s="45"/>
      <c r="J30" s="224"/>
      <c r="K30" s="214"/>
      <c r="L30" s="185"/>
    </row>
    <row r="31" spans="1:12" ht="15.75" thickBot="1" x14ac:dyDescent="0.3">
      <c r="A31" s="356" t="s">
        <v>76</v>
      </c>
      <c r="B31" s="357"/>
      <c r="C31" s="357"/>
      <c r="D31" s="357"/>
      <c r="E31" s="227"/>
      <c r="F31" s="358" t="s">
        <v>77</v>
      </c>
      <c r="G31" s="358"/>
      <c r="H31" s="228"/>
      <c r="I31" s="46" t="str">
        <f>IFERROR(ROUND(E31/H31,3),"-")</f>
        <v>-</v>
      </c>
      <c r="J31" s="111"/>
      <c r="K31" s="42">
        <f>IF(I31="-",0,10-I31)</f>
        <v>0</v>
      </c>
      <c r="L31" s="185"/>
    </row>
    <row r="32" spans="1:12" ht="15.75" thickBot="1" x14ac:dyDescent="0.3">
      <c r="A32" s="184"/>
      <c r="B32" s="41"/>
      <c r="C32" s="41"/>
      <c r="D32" s="41"/>
      <c r="E32" s="207"/>
      <c r="F32" s="41"/>
      <c r="G32" s="41"/>
      <c r="H32" s="210"/>
      <c r="I32" s="45"/>
      <c r="J32" s="224"/>
      <c r="K32" s="214"/>
      <c r="L32" s="185"/>
    </row>
    <row r="33" spans="1:12" ht="15.75" thickBot="1" x14ac:dyDescent="0.3">
      <c r="A33" s="356" t="s">
        <v>78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229"/>
      <c r="L33" s="185"/>
    </row>
    <row r="34" spans="1:12" ht="15.75" thickBot="1" x14ac:dyDescent="0.3">
      <c r="A34" s="184"/>
      <c r="B34" s="41"/>
      <c r="C34" s="41"/>
      <c r="D34" s="41"/>
      <c r="E34" s="207"/>
      <c r="F34" s="41"/>
      <c r="G34" s="41"/>
      <c r="H34" s="207"/>
      <c r="I34" s="41"/>
      <c r="J34" s="41"/>
      <c r="K34" s="41"/>
      <c r="L34" s="225"/>
    </row>
    <row r="35" spans="1:12" ht="15.75" thickBot="1" x14ac:dyDescent="0.3">
      <c r="A35" s="184"/>
      <c r="B35" s="41"/>
      <c r="C35" s="41"/>
      <c r="D35" s="41"/>
      <c r="E35" s="41"/>
      <c r="F35" s="41"/>
      <c r="G35" s="43" t="s">
        <v>74</v>
      </c>
      <c r="H35" s="215"/>
      <c r="I35" s="215"/>
      <c r="J35" s="47"/>
      <c r="K35" s="44"/>
      <c r="L35" s="226">
        <v>1</v>
      </c>
    </row>
    <row r="36" spans="1:12" ht="15.75" thickBot="1" x14ac:dyDescent="0.3">
      <c r="A36" s="18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85"/>
    </row>
    <row r="37" spans="1:12" ht="15.75" thickBot="1" x14ac:dyDescent="0.3">
      <c r="A37" s="184"/>
      <c r="B37" s="41"/>
      <c r="C37" s="41"/>
      <c r="D37" s="41"/>
      <c r="E37" s="41"/>
      <c r="F37" s="41"/>
      <c r="G37" s="41"/>
      <c r="H37" s="41"/>
      <c r="I37" s="48" t="s">
        <v>79</v>
      </c>
      <c r="J37" s="49"/>
      <c r="K37" s="49"/>
      <c r="L37" s="230">
        <f>K35</f>
        <v>0</v>
      </c>
    </row>
    <row r="38" spans="1:12" x14ac:dyDescent="0.25">
      <c r="A38" s="18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85"/>
    </row>
    <row r="39" spans="1:12" ht="15.75" thickBot="1" x14ac:dyDescent="0.3">
      <c r="A39" s="105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07"/>
    </row>
    <row r="40" spans="1:12" ht="15.75" thickBot="1" x14ac:dyDescent="0.3">
      <c r="A40" s="112" t="s">
        <v>28</v>
      </c>
      <c r="B40" s="59"/>
      <c r="C40" s="60"/>
      <c r="D40" s="60"/>
      <c r="E40" s="61"/>
      <c r="F40" s="113"/>
      <c r="G40" s="92"/>
      <c r="H40" s="91" t="s">
        <v>29</v>
      </c>
      <c r="I40" s="91"/>
      <c r="J40" s="101"/>
      <c r="K40" s="98"/>
      <c r="L40" s="100"/>
    </row>
    <row r="41" spans="1:12" ht="15.75" thickBot="1" x14ac:dyDescent="0.3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</sheetData>
  <mergeCells count="19">
    <mergeCell ref="A31:D31"/>
    <mergeCell ref="F31:G31"/>
    <mergeCell ref="A33:J33"/>
    <mergeCell ref="H5:L5"/>
    <mergeCell ref="H6:L6"/>
    <mergeCell ref="C8:F8"/>
    <mergeCell ref="C10:F10"/>
    <mergeCell ref="I10:L10"/>
    <mergeCell ref="I13:L13"/>
    <mergeCell ref="C14:F14"/>
    <mergeCell ref="I14:L14"/>
    <mergeCell ref="C12:F12"/>
    <mergeCell ref="I11:L11"/>
    <mergeCell ref="I12:L12"/>
    <mergeCell ref="D2:G2"/>
    <mergeCell ref="I15:L15"/>
    <mergeCell ref="C11:F11"/>
    <mergeCell ref="C13:F13"/>
    <mergeCell ref="A14:B1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15.5703125" customWidth="1"/>
    <col min="5" max="6" width="6.28515625" customWidth="1"/>
    <col min="7" max="7" width="8.42578125" customWidth="1"/>
    <col min="8" max="8" width="7.28515625" customWidth="1"/>
    <col min="9" max="9" width="19.28515625" customWidth="1"/>
    <col min="11" max="11" width="8.85546875" customWidth="1"/>
  </cols>
  <sheetData>
    <row r="1" spans="1:12" s="1" customFormat="1" ht="15.75" thickBot="1" x14ac:dyDescent="0.3"/>
    <row r="2" spans="1:12" ht="15.75" thickBot="1" x14ac:dyDescent="0.3">
      <c r="A2" s="166"/>
      <c r="B2" s="167"/>
      <c r="C2" s="410" t="s">
        <v>106</v>
      </c>
      <c r="D2" s="411"/>
      <c r="E2" s="411"/>
      <c r="F2" s="411"/>
      <c r="G2" s="411"/>
      <c r="H2" s="411"/>
      <c r="I2" s="412"/>
      <c r="J2" s="167"/>
      <c r="K2" s="167"/>
      <c r="L2" s="168"/>
    </row>
    <row r="3" spans="1:12" ht="15.75" thickBot="1" x14ac:dyDescent="0.3">
      <c r="A3" s="169"/>
      <c r="B3" s="90"/>
      <c r="C3" s="90"/>
      <c r="D3" s="90"/>
      <c r="E3" s="90"/>
      <c r="F3" s="90"/>
      <c r="G3" s="90"/>
      <c r="H3" s="90"/>
      <c r="I3" s="90"/>
      <c r="J3" s="90"/>
      <c r="K3" s="90"/>
      <c r="L3" s="170"/>
    </row>
    <row r="4" spans="1:12" x14ac:dyDescent="0.25">
      <c r="A4" s="169"/>
      <c r="B4" s="90"/>
      <c r="C4" s="90"/>
      <c r="D4" s="90"/>
      <c r="E4" s="90"/>
      <c r="F4" s="90"/>
      <c r="G4" s="90"/>
      <c r="H4" s="380" t="s">
        <v>31</v>
      </c>
      <c r="I4" s="381"/>
      <c r="J4" s="381"/>
      <c r="K4" s="381"/>
      <c r="L4" s="382"/>
    </row>
    <row r="5" spans="1:12" ht="15.75" thickBot="1" x14ac:dyDescent="0.3">
      <c r="A5" s="171"/>
      <c r="B5" s="74"/>
      <c r="C5" s="74"/>
      <c r="D5" s="74"/>
      <c r="E5" s="74"/>
      <c r="F5" s="74"/>
      <c r="G5" s="74"/>
      <c r="H5" s="383" t="s">
        <v>32</v>
      </c>
      <c r="I5" s="384"/>
      <c r="J5" s="384"/>
      <c r="K5" s="384"/>
      <c r="L5" s="385"/>
    </row>
    <row r="6" spans="1:12" ht="15.75" thickBot="1" x14ac:dyDescent="0.3">
      <c r="A6" s="172" t="s">
        <v>2</v>
      </c>
      <c r="B6" s="62"/>
      <c r="C6" s="63"/>
      <c r="D6" s="64"/>
      <c r="E6" s="64"/>
      <c r="F6" s="65"/>
      <c r="G6" s="74"/>
      <c r="H6" s="66"/>
      <c r="I6" s="67" t="s">
        <v>33</v>
      </c>
      <c r="J6" s="68"/>
      <c r="K6" s="69"/>
      <c r="L6" s="70"/>
    </row>
    <row r="7" spans="1:12" ht="15.75" thickBot="1" x14ac:dyDescent="0.3">
      <c r="A7" s="173" t="s">
        <v>34</v>
      </c>
      <c r="B7" s="71"/>
      <c r="C7" s="386"/>
      <c r="D7" s="387"/>
      <c r="E7" s="387"/>
      <c r="F7" s="388"/>
      <c r="G7" s="74"/>
      <c r="H7" s="66"/>
      <c r="I7" s="72" t="s">
        <v>35</v>
      </c>
      <c r="J7" s="68"/>
      <c r="K7" s="69"/>
      <c r="L7" s="73"/>
    </row>
    <row r="8" spans="1:12" ht="15.75" thickBot="1" x14ac:dyDescent="0.3">
      <c r="A8" s="169"/>
      <c r="B8" s="90"/>
      <c r="C8" s="90"/>
      <c r="D8" s="90"/>
      <c r="E8" s="90"/>
      <c r="F8" s="90"/>
      <c r="G8" s="90"/>
      <c r="H8" s="90"/>
      <c r="I8" s="90"/>
      <c r="J8" s="90"/>
      <c r="K8" s="90"/>
      <c r="L8" s="170"/>
    </row>
    <row r="9" spans="1:12" x14ac:dyDescent="0.25">
      <c r="A9" s="173" t="s">
        <v>36</v>
      </c>
      <c r="B9" s="71"/>
      <c r="C9" s="389"/>
      <c r="D9" s="390"/>
      <c r="E9" s="390"/>
      <c r="F9" s="391"/>
      <c r="G9" s="90"/>
      <c r="H9" s="239"/>
      <c r="I9" s="372"/>
      <c r="J9" s="373"/>
      <c r="K9" s="373"/>
      <c r="L9" s="374"/>
    </row>
    <row r="10" spans="1:12" x14ac:dyDescent="0.25">
      <c r="A10" s="173" t="s">
        <v>37</v>
      </c>
      <c r="B10" s="71"/>
      <c r="C10" s="392"/>
      <c r="D10" s="393"/>
      <c r="E10" s="393"/>
      <c r="F10" s="394"/>
      <c r="G10" s="90"/>
      <c r="H10" s="239"/>
      <c r="I10" s="372"/>
      <c r="J10" s="373"/>
      <c r="K10" s="373"/>
      <c r="L10" s="374"/>
    </row>
    <row r="11" spans="1:12" x14ac:dyDescent="0.25">
      <c r="A11" s="172" t="s">
        <v>6</v>
      </c>
      <c r="B11" s="62"/>
      <c r="C11" s="395"/>
      <c r="D11" s="396"/>
      <c r="E11" s="396"/>
      <c r="F11" s="397"/>
      <c r="G11" s="90"/>
      <c r="H11" s="239"/>
      <c r="I11" s="372"/>
      <c r="J11" s="373"/>
      <c r="K11" s="373"/>
      <c r="L11" s="374"/>
    </row>
    <row r="12" spans="1:12" x14ac:dyDescent="0.25">
      <c r="A12" s="173" t="s">
        <v>5</v>
      </c>
      <c r="B12" s="71"/>
      <c r="C12" s="392"/>
      <c r="D12" s="393"/>
      <c r="E12" s="393"/>
      <c r="F12" s="394"/>
      <c r="G12" s="90"/>
      <c r="H12" s="239"/>
      <c r="I12" s="372"/>
      <c r="J12" s="373"/>
      <c r="K12" s="373"/>
      <c r="L12" s="374"/>
    </row>
    <row r="13" spans="1:12" ht="15.75" thickBot="1" x14ac:dyDescent="0.3">
      <c r="A13" s="339" t="s">
        <v>7</v>
      </c>
      <c r="B13" s="340"/>
      <c r="C13" s="369"/>
      <c r="D13" s="370"/>
      <c r="E13" s="370"/>
      <c r="F13" s="371"/>
      <c r="G13" s="90"/>
      <c r="H13" s="239"/>
      <c r="I13" s="372"/>
      <c r="J13" s="373"/>
      <c r="K13" s="373"/>
      <c r="L13" s="374"/>
    </row>
    <row r="14" spans="1:12" ht="23.25" thickBot="1" x14ac:dyDescent="0.3">
      <c r="A14" s="169"/>
      <c r="B14" s="90"/>
      <c r="C14" s="90"/>
      <c r="D14" s="90"/>
      <c r="E14" s="90"/>
      <c r="F14" s="90"/>
      <c r="G14" s="90"/>
      <c r="H14" s="74"/>
      <c r="I14" s="74"/>
      <c r="J14" s="74"/>
      <c r="K14" s="50" t="s">
        <v>80</v>
      </c>
      <c r="L14" s="174"/>
    </row>
    <row r="15" spans="1:12" ht="86.25" customHeight="1" x14ac:dyDescent="0.25">
      <c r="A15" s="359" t="s">
        <v>81</v>
      </c>
      <c r="B15" s="375" t="s">
        <v>82</v>
      </c>
      <c r="C15" s="376"/>
      <c r="D15" s="376"/>
      <c r="E15" s="376"/>
      <c r="F15" s="376"/>
      <c r="G15" s="376"/>
      <c r="H15" s="376"/>
      <c r="I15" s="376"/>
      <c r="J15" s="51" t="s">
        <v>83</v>
      </c>
      <c r="K15" s="75"/>
      <c r="L15" s="52">
        <f>K15*0.25</f>
        <v>0</v>
      </c>
    </row>
    <row r="16" spans="1:12" ht="51.75" customHeight="1" thickBot="1" x14ac:dyDescent="0.3">
      <c r="A16" s="361"/>
      <c r="B16" s="377" t="s">
        <v>84</v>
      </c>
      <c r="C16" s="368"/>
      <c r="D16" s="368"/>
      <c r="E16" s="368"/>
      <c r="F16" s="368"/>
      <c r="G16" s="368"/>
      <c r="H16" s="368"/>
      <c r="I16" s="368"/>
      <c r="J16" s="53" t="s">
        <v>85</v>
      </c>
      <c r="K16" s="76"/>
      <c r="L16" s="54">
        <f>K16*0.25</f>
        <v>0</v>
      </c>
    </row>
    <row r="17" spans="1:12" ht="66" customHeight="1" x14ac:dyDescent="0.25">
      <c r="A17" s="359" t="s">
        <v>86</v>
      </c>
      <c r="B17" s="362" t="s">
        <v>87</v>
      </c>
      <c r="C17" s="363"/>
      <c r="D17" s="363"/>
      <c r="E17" s="363"/>
      <c r="F17" s="363"/>
      <c r="G17" s="363"/>
      <c r="H17" s="363"/>
      <c r="I17" s="364"/>
      <c r="J17" s="51" t="s">
        <v>88</v>
      </c>
      <c r="K17" s="77"/>
      <c r="L17" s="55">
        <f>K17*0.2</f>
        <v>0</v>
      </c>
    </row>
    <row r="18" spans="1:12" ht="72" customHeight="1" x14ac:dyDescent="0.25">
      <c r="A18" s="360"/>
      <c r="B18" s="365" t="s">
        <v>89</v>
      </c>
      <c r="C18" s="366"/>
      <c r="D18" s="366"/>
      <c r="E18" s="366"/>
      <c r="F18" s="366"/>
      <c r="G18" s="366"/>
      <c r="H18" s="366"/>
      <c r="I18" s="366"/>
      <c r="J18" s="56" t="s">
        <v>90</v>
      </c>
      <c r="K18" s="78"/>
      <c r="L18" s="57">
        <f>K18*0.2</f>
        <v>0</v>
      </c>
    </row>
    <row r="19" spans="1:12" ht="50.25" customHeight="1" thickBot="1" x14ac:dyDescent="0.3">
      <c r="A19" s="361"/>
      <c r="B19" s="367" t="s">
        <v>91</v>
      </c>
      <c r="C19" s="368"/>
      <c r="D19" s="368"/>
      <c r="E19" s="368"/>
      <c r="F19" s="368"/>
      <c r="G19" s="368"/>
      <c r="H19" s="368"/>
      <c r="I19" s="368"/>
      <c r="J19" s="53" t="s">
        <v>92</v>
      </c>
      <c r="K19" s="79"/>
      <c r="L19" s="58">
        <f>K19*0.1</f>
        <v>0</v>
      </c>
    </row>
    <row r="20" spans="1:12" x14ac:dyDescent="0.25">
      <c r="A20" s="16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75">
        <f>SUM(L15:L19)</f>
        <v>0</v>
      </c>
    </row>
    <row r="21" spans="1:12" ht="15.75" thickBot="1" x14ac:dyDescent="0.3">
      <c r="A21" s="16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176"/>
    </row>
    <row r="22" spans="1:12" ht="25.5" customHeight="1" thickBot="1" x14ac:dyDescent="0.3">
      <c r="A22" s="169"/>
      <c r="B22" s="378" t="s">
        <v>93</v>
      </c>
      <c r="C22" s="379"/>
      <c r="D22" s="80"/>
      <c r="E22" s="80"/>
      <c r="F22" s="80"/>
      <c r="G22" s="80"/>
      <c r="H22" s="80"/>
      <c r="I22" s="80"/>
      <c r="J22" s="80"/>
      <c r="K22" s="80"/>
      <c r="L22" s="177">
        <v>0</v>
      </c>
    </row>
    <row r="23" spans="1:12" ht="15.75" thickBot="1" x14ac:dyDescent="0.3">
      <c r="A23" s="16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176"/>
    </row>
    <row r="24" spans="1:12" ht="15.75" thickBot="1" x14ac:dyDescent="0.3">
      <c r="A24" s="169"/>
      <c r="B24" s="90"/>
      <c r="C24" s="90"/>
      <c r="D24" s="90"/>
      <c r="E24" s="90"/>
      <c r="F24" s="90"/>
      <c r="G24" s="90"/>
      <c r="H24" s="90"/>
      <c r="I24" s="81" t="s">
        <v>94</v>
      </c>
      <c r="J24" s="82"/>
      <c r="K24" s="82"/>
      <c r="L24" s="83">
        <f>SUM(L15:L19)-L22</f>
        <v>0</v>
      </c>
    </row>
    <row r="25" spans="1:12" x14ac:dyDescent="0.25">
      <c r="A25" s="16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170"/>
    </row>
    <row r="26" spans="1:12" x14ac:dyDescent="0.25">
      <c r="A26" s="16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170"/>
    </row>
    <row r="27" spans="1:12" ht="15.75" thickBot="1" x14ac:dyDescent="0.3">
      <c r="A27" s="16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170"/>
    </row>
    <row r="28" spans="1:12" ht="15.75" thickBot="1" x14ac:dyDescent="0.3">
      <c r="A28" s="178" t="s">
        <v>28</v>
      </c>
      <c r="B28" s="84"/>
      <c r="C28" s="85"/>
      <c r="D28" s="85"/>
      <c r="E28" s="86"/>
      <c r="F28" s="179"/>
      <c r="G28" s="90"/>
      <c r="H28" s="62" t="s">
        <v>29</v>
      </c>
      <c r="I28" s="62"/>
      <c r="J28" s="87"/>
      <c r="K28" s="88"/>
      <c r="L28" s="89"/>
    </row>
    <row r="29" spans="1:12" ht="15.75" thickBot="1" x14ac:dyDescent="0.3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</sheetData>
  <mergeCells count="23">
    <mergeCell ref="B22:C22"/>
    <mergeCell ref="C2:I2"/>
    <mergeCell ref="H4:L4"/>
    <mergeCell ref="H5:L5"/>
    <mergeCell ref="C7:F7"/>
    <mergeCell ref="C9:F9"/>
    <mergeCell ref="I9:L9"/>
    <mergeCell ref="C10:F10"/>
    <mergeCell ref="I10:L10"/>
    <mergeCell ref="C11:F11"/>
    <mergeCell ref="I11:L11"/>
    <mergeCell ref="C12:F12"/>
    <mergeCell ref="I12:L12"/>
    <mergeCell ref="A17:A19"/>
    <mergeCell ref="B17:I17"/>
    <mergeCell ref="B18:I18"/>
    <mergeCell ref="B19:I19"/>
    <mergeCell ref="A13:B13"/>
    <mergeCell ref="C13:F13"/>
    <mergeCell ref="I13:L13"/>
    <mergeCell ref="A15:A16"/>
    <mergeCell ref="B15:I15"/>
    <mergeCell ref="B16:I1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activeCell="H23" sqref="A23:XFD23"/>
    </sheetView>
  </sheetViews>
  <sheetFormatPr baseColWidth="10" defaultColWidth="11.42578125" defaultRowHeight="15" x14ac:dyDescent="0.25"/>
  <cols>
    <col min="4" max="4" width="14.28515625" bestFit="1" customWidth="1"/>
  </cols>
  <sheetData>
    <row r="1" spans="1:12" s="1" customFormat="1" ht="15.75" thickBot="1" x14ac:dyDescent="0.3"/>
    <row r="2" spans="1:12" s="1" customFormat="1" ht="15.75" thickBot="1" x14ac:dyDescent="0.3">
      <c r="A2" s="102"/>
      <c r="B2" s="103"/>
      <c r="C2" s="103"/>
      <c r="D2" s="163" t="s">
        <v>102</v>
      </c>
      <c r="E2" s="99" t="s">
        <v>30</v>
      </c>
      <c r="F2" s="21"/>
      <c r="G2" s="103"/>
      <c r="H2" s="103"/>
      <c r="I2" s="103"/>
      <c r="J2" s="103"/>
      <c r="K2" s="103"/>
      <c r="L2" s="104"/>
    </row>
    <row r="3" spans="1:12" ht="15.75" thickBot="1" x14ac:dyDescent="0.3">
      <c r="A3" s="108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80"/>
    </row>
    <row r="4" spans="1:12" x14ac:dyDescent="0.25">
      <c r="A4" s="108"/>
      <c r="B4" s="106"/>
      <c r="C4" s="181"/>
      <c r="D4" s="106"/>
      <c r="E4" s="106"/>
      <c r="F4" s="41"/>
      <c r="G4" s="41"/>
      <c r="H4" s="344" t="s">
        <v>31</v>
      </c>
      <c r="I4" s="345"/>
      <c r="J4" s="345"/>
      <c r="K4" s="345"/>
      <c r="L4" s="346"/>
    </row>
    <row r="5" spans="1:12" ht="15.75" thickBot="1" x14ac:dyDescent="0.3">
      <c r="A5" s="108"/>
      <c r="B5" s="106"/>
      <c r="C5" s="181"/>
      <c r="D5" s="181"/>
      <c r="E5" s="181"/>
      <c r="F5" s="181"/>
      <c r="G5" s="181"/>
      <c r="H5" s="347" t="s">
        <v>32</v>
      </c>
      <c r="I5" s="348"/>
      <c r="J5" s="348"/>
      <c r="K5" s="348"/>
      <c r="L5" s="349"/>
    </row>
    <row r="6" spans="1:12" ht="15" customHeight="1" thickBot="1" x14ac:dyDescent="0.3">
      <c r="A6" s="182" t="s">
        <v>2</v>
      </c>
      <c r="B6" s="15"/>
      <c r="C6" s="267"/>
      <c r="D6" s="268"/>
      <c r="E6" s="268"/>
      <c r="F6" s="269"/>
      <c r="G6" s="181"/>
      <c r="H6" s="22"/>
      <c r="I6" s="23" t="s">
        <v>33</v>
      </c>
      <c r="J6" s="24"/>
      <c r="K6" s="25"/>
      <c r="L6" s="26"/>
    </row>
    <row r="7" spans="1:12" ht="15.75" thickBot="1" x14ac:dyDescent="0.3">
      <c r="A7" s="183" t="s">
        <v>34</v>
      </c>
      <c r="B7" s="27"/>
      <c r="C7" s="341"/>
      <c r="D7" s="342"/>
      <c r="E7" s="342"/>
      <c r="F7" s="343"/>
      <c r="G7" s="181"/>
      <c r="H7" s="22"/>
      <c r="I7" s="28" t="s">
        <v>35</v>
      </c>
      <c r="J7" s="24"/>
      <c r="K7" s="25"/>
      <c r="L7" s="29"/>
    </row>
    <row r="8" spans="1:12" ht="15.75" thickBot="1" x14ac:dyDescent="0.3">
      <c r="A8" s="184"/>
      <c r="B8" s="41"/>
      <c r="C8" s="41"/>
      <c r="D8" s="41"/>
      <c r="E8" s="41"/>
      <c r="F8" s="41"/>
      <c r="G8" s="41"/>
      <c r="H8" s="41"/>
      <c r="I8" s="41"/>
      <c r="J8" s="41"/>
      <c r="K8" s="41"/>
      <c r="L8" s="185"/>
    </row>
    <row r="9" spans="1:12" x14ac:dyDescent="0.25">
      <c r="A9" s="183" t="s">
        <v>36</v>
      </c>
      <c r="B9" s="27"/>
      <c r="C9" s="350"/>
      <c r="D9" s="351"/>
      <c r="E9" s="351"/>
      <c r="F9" s="352"/>
      <c r="G9" s="41"/>
      <c r="H9" s="266"/>
      <c r="I9" s="333"/>
      <c r="J9" s="334"/>
      <c r="K9" s="334"/>
      <c r="L9" s="335"/>
    </row>
    <row r="10" spans="1:12" x14ac:dyDescent="0.25">
      <c r="A10" s="183" t="s">
        <v>37</v>
      </c>
      <c r="B10" s="27"/>
      <c r="C10" s="336"/>
      <c r="D10" s="337"/>
      <c r="E10" s="337"/>
      <c r="F10" s="338"/>
      <c r="G10" s="41"/>
      <c r="H10" s="266"/>
      <c r="I10" s="333"/>
      <c r="J10" s="334"/>
      <c r="K10" s="334"/>
      <c r="L10" s="335"/>
    </row>
    <row r="11" spans="1:12" x14ac:dyDescent="0.25">
      <c r="A11" s="182" t="s">
        <v>6</v>
      </c>
      <c r="B11" s="15"/>
      <c r="C11" s="330"/>
      <c r="D11" s="331"/>
      <c r="E11" s="331"/>
      <c r="F11" s="332"/>
      <c r="G11" s="41"/>
      <c r="H11" s="266"/>
      <c r="I11" s="333"/>
      <c r="J11" s="334"/>
      <c r="K11" s="334"/>
      <c r="L11" s="335"/>
    </row>
    <row r="12" spans="1:12" x14ac:dyDescent="0.25">
      <c r="A12" s="183" t="s">
        <v>5</v>
      </c>
      <c r="B12" s="27"/>
      <c r="C12" s="336"/>
      <c r="D12" s="337"/>
      <c r="E12" s="337"/>
      <c r="F12" s="338"/>
      <c r="G12" s="41"/>
      <c r="H12" s="266"/>
      <c r="I12" s="333"/>
      <c r="J12" s="334"/>
      <c r="K12" s="334"/>
      <c r="L12" s="335"/>
    </row>
    <row r="13" spans="1:12" ht="15.75" thickBot="1" x14ac:dyDescent="0.3">
      <c r="A13" s="339" t="s">
        <v>7</v>
      </c>
      <c r="B13" s="340"/>
      <c r="C13" s="341"/>
      <c r="D13" s="342"/>
      <c r="E13" s="342"/>
      <c r="F13" s="343"/>
      <c r="G13" s="41"/>
      <c r="H13" s="266"/>
      <c r="I13" s="333"/>
      <c r="J13" s="334"/>
      <c r="K13" s="334"/>
      <c r="L13" s="335"/>
    </row>
    <row r="14" spans="1:12" ht="15.75" thickBot="1" x14ac:dyDescent="0.3">
      <c r="A14" s="186"/>
      <c r="B14" s="34"/>
      <c r="C14" s="34"/>
      <c r="D14" s="34"/>
      <c r="E14" s="34"/>
      <c r="F14" s="34"/>
      <c r="G14" s="34"/>
      <c r="H14" s="317" t="s">
        <v>38</v>
      </c>
      <c r="I14" s="318"/>
      <c r="J14" s="319" t="s">
        <v>39</v>
      </c>
      <c r="K14" s="320"/>
      <c r="L14" s="321"/>
    </row>
    <row r="15" spans="1:12" ht="42.75" customHeight="1" x14ac:dyDescent="0.25">
      <c r="A15" s="305" t="s">
        <v>40</v>
      </c>
      <c r="B15" s="322" t="s">
        <v>41</v>
      </c>
      <c r="C15" s="311" t="s">
        <v>42</v>
      </c>
      <c r="D15" s="311"/>
      <c r="E15" s="311"/>
      <c r="F15" s="324" t="s">
        <v>43</v>
      </c>
      <c r="G15" s="325"/>
      <c r="H15" s="193"/>
      <c r="I15" s="194"/>
      <c r="J15" s="298" t="s">
        <v>44</v>
      </c>
      <c r="K15" s="300"/>
      <c r="L15" s="291">
        <f>ROUND(K15*0.3,3)</f>
        <v>0</v>
      </c>
    </row>
    <row r="16" spans="1:12" ht="26.25" customHeight="1" x14ac:dyDescent="0.25">
      <c r="A16" s="306"/>
      <c r="B16" s="323"/>
      <c r="C16" s="326" t="s">
        <v>45</v>
      </c>
      <c r="D16" s="326"/>
      <c r="E16" s="326"/>
      <c r="F16" s="296" t="s">
        <v>46</v>
      </c>
      <c r="G16" s="297"/>
      <c r="H16" s="195"/>
      <c r="I16" s="196"/>
      <c r="J16" s="299"/>
      <c r="K16" s="301"/>
      <c r="L16" s="292"/>
    </row>
    <row r="17" spans="1:12" ht="37.5" customHeight="1" thickBot="1" x14ac:dyDescent="0.3">
      <c r="A17" s="306"/>
      <c r="B17" s="323"/>
      <c r="C17" s="326" t="s">
        <v>47</v>
      </c>
      <c r="D17" s="326"/>
      <c r="E17" s="326"/>
      <c r="F17" s="296" t="s">
        <v>48</v>
      </c>
      <c r="G17" s="297"/>
      <c r="H17" s="197"/>
      <c r="I17" s="198"/>
      <c r="J17" s="299"/>
      <c r="K17" s="301"/>
      <c r="L17" s="292"/>
    </row>
    <row r="18" spans="1:12" ht="33.75" customHeight="1" x14ac:dyDescent="0.25">
      <c r="A18" s="306"/>
      <c r="B18" s="327" t="s">
        <v>49</v>
      </c>
      <c r="C18" s="293" t="s">
        <v>49</v>
      </c>
      <c r="D18" s="293"/>
      <c r="E18" s="293"/>
      <c r="F18" s="296" t="s">
        <v>50</v>
      </c>
      <c r="G18" s="297"/>
      <c r="H18" s="199"/>
      <c r="I18" s="200"/>
      <c r="J18" s="299" t="s">
        <v>51</v>
      </c>
      <c r="K18" s="301"/>
      <c r="L18" s="292">
        <f>ROUND(K18*0.25,3)</f>
        <v>0</v>
      </c>
    </row>
    <row r="19" spans="1:12" ht="28.5" customHeight="1" x14ac:dyDescent="0.25">
      <c r="A19" s="306"/>
      <c r="B19" s="328"/>
      <c r="C19" s="293" t="s">
        <v>52</v>
      </c>
      <c r="D19" s="293"/>
      <c r="E19" s="293"/>
      <c r="F19" s="296" t="s">
        <v>53</v>
      </c>
      <c r="G19" s="297"/>
      <c r="H19" s="195"/>
      <c r="I19" s="196"/>
      <c r="J19" s="299"/>
      <c r="K19" s="301"/>
      <c r="L19" s="292"/>
    </row>
    <row r="20" spans="1:12" ht="29.25" customHeight="1" thickBot="1" x14ac:dyDescent="0.3">
      <c r="A20" s="307"/>
      <c r="B20" s="329"/>
      <c r="C20" s="302" t="s">
        <v>54</v>
      </c>
      <c r="D20" s="302"/>
      <c r="E20" s="302"/>
      <c r="F20" s="303" t="s">
        <v>55</v>
      </c>
      <c r="G20" s="304"/>
      <c r="H20" s="197"/>
      <c r="I20" s="198"/>
      <c r="J20" s="314"/>
      <c r="K20" s="315"/>
      <c r="L20" s="316"/>
    </row>
    <row r="21" spans="1:12" ht="56.25" customHeight="1" x14ac:dyDescent="0.25">
      <c r="A21" s="305" t="s">
        <v>56</v>
      </c>
      <c r="B21" s="308" t="s">
        <v>57</v>
      </c>
      <c r="C21" s="311" t="s">
        <v>57</v>
      </c>
      <c r="D21" s="311"/>
      <c r="E21" s="311"/>
      <c r="F21" s="312" t="s">
        <v>58</v>
      </c>
      <c r="G21" s="313"/>
      <c r="H21" s="199"/>
      <c r="I21" s="200"/>
      <c r="J21" s="298" t="s">
        <v>59</v>
      </c>
      <c r="K21" s="300"/>
      <c r="L21" s="291">
        <f>ROUND(K21*0.2,3)</f>
        <v>0</v>
      </c>
    </row>
    <row r="22" spans="1:12" ht="48.75" customHeight="1" x14ac:dyDescent="0.25">
      <c r="A22" s="306"/>
      <c r="B22" s="309"/>
      <c r="C22" s="293" t="s">
        <v>60</v>
      </c>
      <c r="D22" s="293"/>
      <c r="E22" s="293"/>
      <c r="F22" s="294" t="s">
        <v>61</v>
      </c>
      <c r="G22" s="295"/>
      <c r="H22" s="195"/>
      <c r="I22" s="196"/>
      <c r="J22" s="299"/>
      <c r="K22" s="301"/>
      <c r="L22" s="292"/>
    </row>
    <row r="23" spans="1:12" ht="42.75" customHeight="1" thickBot="1" x14ac:dyDescent="0.3">
      <c r="A23" s="306"/>
      <c r="B23" s="310"/>
      <c r="C23" s="293" t="s">
        <v>62</v>
      </c>
      <c r="D23" s="293"/>
      <c r="E23" s="293"/>
      <c r="F23" s="296" t="s">
        <v>63</v>
      </c>
      <c r="G23" s="297"/>
      <c r="H23" s="197"/>
      <c r="I23" s="198"/>
      <c r="J23" s="299"/>
      <c r="K23" s="301"/>
      <c r="L23" s="292"/>
    </row>
    <row r="24" spans="1:12" ht="51.75" customHeight="1" thickBot="1" x14ac:dyDescent="0.3">
      <c r="A24" s="307"/>
      <c r="B24" s="30" t="s">
        <v>64</v>
      </c>
      <c r="C24" s="302"/>
      <c r="D24" s="302"/>
      <c r="E24" s="302"/>
      <c r="F24" s="303" t="s">
        <v>65</v>
      </c>
      <c r="G24" s="304"/>
      <c r="H24" s="202"/>
      <c r="I24" s="203"/>
      <c r="J24" s="263" t="s">
        <v>66</v>
      </c>
      <c r="K24" s="264"/>
      <c r="L24" s="265">
        <f>ROUND(K24*0.15,3)</f>
        <v>0</v>
      </c>
    </row>
    <row r="25" spans="1:12" ht="57.75" customHeight="1" thickBot="1" x14ac:dyDescent="0.3">
      <c r="A25" s="31" t="s">
        <v>67</v>
      </c>
      <c r="B25" s="32" t="s">
        <v>68</v>
      </c>
      <c r="C25" s="277" t="s">
        <v>69</v>
      </c>
      <c r="D25" s="277"/>
      <c r="E25" s="277"/>
      <c r="F25" s="278" t="s">
        <v>70</v>
      </c>
      <c r="G25" s="279"/>
      <c r="H25" s="202"/>
      <c r="I25" s="203"/>
      <c r="J25" s="201" t="s">
        <v>71</v>
      </c>
      <c r="K25" s="93"/>
      <c r="L25" s="33">
        <f>ROUND(K25*0.1,3)</f>
        <v>0</v>
      </c>
    </row>
    <row r="26" spans="1:12" ht="15.75" thickBot="1" x14ac:dyDescent="0.3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</row>
    <row r="27" spans="1:12" ht="15.75" thickBot="1" x14ac:dyDescent="0.3">
      <c r="A27" s="187"/>
      <c r="B27" s="188"/>
      <c r="C27" s="188"/>
      <c r="D27" s="188"/>
      <c r="E27" s="188"/>
      <c r="F27" s="188"/>
      <c r="G27" s="188"/>
      <c r="H27" s="280" t="s">
        <v>30</v>
      </c>
      <c r="I27" s="280"/>
      <c r="J27" s="281"/>
      <c r="K27" s="282">
        <f>SUM(L15:L25)</f>
        <v>0</v>
      </c>
      <c r="L27" s="283"/>
    </row>
    <row r="28" spans="1:12" ht="15.75" thickBot="1" x14ac:dyDescent="0.3">
      <c r="A28" s="190"/>
      <c r="B28" s="34"/>
      <c r="C28" s="34"/>
      <c r="D28" s="34"/>
      <c r="E28" s="284"/>
      <c r="F28" s="285"/>
      <c r="G28" s="35"/>
      <c r="H28" s="188"/>
      <c r="I28" s="188"/>
      <c r="J28" s="188"/>
      <c r="K28" s="188"/>
      <c r="L28" s="189"/>
    </row>
    <row r="29" spans="1:12" ht="15.75" thickBot="1" x14ac:dyDescent="0.3">
      <c r="A29" s="286"/>
      <c r="B29" s="287"/>
      <c r="C29" s="287"/>
      <c r="D29" s="288"/>
      <c r="E29" s="289"/>
      <c r="F29" s="290"/>
      <c r="G29" s="94"/>
      <c r="H29" s="36"/>
      <c r="I29" s="37"/>
      <c r="J29" s="38"/>
      <c r="K29" s="282"/>
      <c r="L29" s="283"/>
    </row>
    <row r="30" spans="1:12" ht="65.25" customHeight="1" x14ac:dyDescent="0.2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6"/>
    </row>
    <row r="31" spans="1:12" ht="15.75" customHeight="1" thickBot="1" x14ac:dyDescent="0.3">
      <c r="A31" s="18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91"/>
    </row>
    <row r="32" spans="1:12" ht="15.75" thickBot="1" x14ac:dyDescent="0.3">
      <c r="A32" s="192" t="s">
        <v>28</v>
      </c>
      <c r="B32" s="95"/>
      <c r="C32" s="96"/>
      <c r="D32" s="96"/>
      <c r="E32" s="97"/>
      <c r="F32" s="188"/>
      <c r="G32" s="188"/>
      <c r="H32" s="39" t="s">
        <v>29</v>
      </c>
      <c r="I32" s="95"/>
      <c r="J32" s="96"/>
      <c r="K32" s="96"/>
      <c r="L32" s="97"/>
    </row>
    <row r="33" spans="1:12" x14ac:dyDescent="0.25">
      <c r="A33" s="108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80"/>
    </row>
    <row r="34" spans="1:12" ht="15.75" thickBo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12" x14ac:dyDescent="0.25">
      <c r="A35" s="1"/>
    </row>
    <row r="36" spans="1:12" x14ac:dyDescent="0.25">
      <c r="A36" s="1"/>
    </row>
    <row r="37" spans="1:12" x14ac:dyDescent="0.25">
      <c r="A37" s="1"/>
    </row>
    <row r="38" spans="1:12" x14ac:dyDescent="0.25">
      <c r="A38" s="1"/>
    </row>
    <row r="39" spans="1:12" x14ac:dyDescent="0.25">
      <c r="A39" s="1"/>
    </row>
    <row r="40" spans="1:12" x14ac:dyDescent="0.25">
      <c r="A40" s="74"/>
    </row>
    <row r="41" spans="1:12" x14ac:dyDescent="0.25">
      <c r="A41" s="1"/>
    </row>
    <row r="42" spans="1:12" x14ac:dyDescent="0.25">
      <c r="A42" s="1"/>
    </row>
  </sheetData>
  <mergeCells count="59">
    <mergeCell ref="A30:L30"/>
    <mergeCell ref="H4:L4"/>
    <mergeCell ref="H5:L5"/>
    <mergeCell ref="I9:L9"/>
    <mergeCell ref="I10:L10"/>
    <mergeCell ref="I11:L11"/>
    <mergeCell ref="I12:L12"/>
    <mergeCell ref="A13:B13"/>
    <mergeCell ref="C13:F13"/>
    <mergeCell ref="A21:A24"/>
    <mergeCell ref="C25:E25"/>
    <mergeCell ref="F25:G25"/>
    <mergeCell ref="C7:F7"/>
    <mergeCell ref="C9:F9"/>
    <mergeCell ref="C10:F10"/>
    <mergeCell ref="C11:F11"/>
    <mergeCell ref="C12:F12"/>
    <mergeCell ref="B21:B23"/>
    <mergeCell ref="C21:E21"/>
    <mergeCell ref="F21:G21"/>
    <mergeCell ref="C24:E24"/>
    <mergeCell ref="F24:G24"/>
    <mergeCell ref="I13:L13"/>
    <mergeCell ref="H14:I14"/>
    <mergeCell ref="J14:L14"/>
    <mergeCell ref="A15:A20"/>
    <mergeCell ref="B15:B17"/>
    <mergeCell ref="C15:E15"/>
    <mergeCell ref="F15:G15"/>
    <mergeCell ref="J15:J17"/>
    <mergeCell ref="K15:K17"/>
    <mergeCell ref="L15:L17"/>
    <mergeCell ref="C16:E16"/>
    <mergeCell ref="F16:G16"/>
    <mergeCell ref="C17:E17"/>
    <mergeCell ref="F17:G17"/>
    <mergeCell ref="B18:B20"/>
    <mergeCell ref="C18:E18"/>
    <mergeCell ref="J18:J20"/>
    <mergeCell ref="K18:K20"/>
    <mergeCell ref="L18:L20"/>
    <mergeCell ref="C19:E19"/>
    <mergeCell ref="F19:G19"/>
    <mergeCell ref="C20:E20"/>
    <mergeCell ref="F20:G20"/>
    <mergeCell ref="F18:G18"/>
    <mergeCell ref="J21:J23"/>
    <mergeCell ref="K21:K23"/>
    <mergeCell ref="L21:L23"/>
    <mergeCell ref="C22:E22"/>
    <mergeCell ref="F22:G22"/>
    <mergeCell ref="C23:E23"/>
    <mergeCell ref="F23:G23"/>
    <mergeCell ref="H27:J27"/>
    <mergeCell ref="K27:L27"/>
    <mergeCell ref="E28:F28"/>
    <mergeCell ref="A29:D29"/>
    <mergeCell ref="E29:F29"/>
    <mergeCell ref="K29:L2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6" sqref="F16"/>
    </sheetView>
  </sheetViews>
  <sheetFormatPr baseColWidth="10" defaultColWidth="11.42578125" defaultRowHeight="15" x14ac:dyDescent="0.25"/>
  <sheetData>
    <row r="1" spans="1:6" ht="18" x14ac:dyDescent="0.25">
      <c r="A1" s="240" t="e">
        <f>+'[1]Obligatorios Juez 1'!B13</f>
        <v>#REF!</v>
      </c>
      <c r="B1" s="241"/>
      <c r="C1" s="241"/>
      <c r="D1" s="241"/>
      <c r="E1" s="241"/>
      <c r="F1" s="242"/>
    </row>
    <row r="2" spans="1:6" ht="18" x14ac:dyDescent="0.25">
      <c r="A2" s="243" t="e">
        <f>+'[1]Obligatorios Juez 1'!B14</f>
        <v>#REF!</v>
      </c>
      <c r="B2" s="244"/>
      <c r="C2" s="244"/>
      <c r="D2" s="244"/>
      <c r="E2" s="244"/>
      <c r="F2" s="245"/>
    </row>
    <row r="3" spans="1:6" ht="15.75" thickBot="1" x14ac:dyDescent="0.3">
      <c r="A3" s="246"/>
      <c r="B3" s="244"/>
      <c r="C3" s="244"/>
      <c r="D3" s="244"/>
      <c r="E3" s="244"/>
      <c r="F3" s="245"/>
    </row>
    <row r="4" spans="1:6" ht="18.75" thickBot="1" x14ac:dyDescent="0.3">
      <c r="A4" s="247" t="s">
        <v>95</v>
      </c>
      <c r="B4" s="248"/>
      <c r="C4" s="244"/>
      <c r="D4" s="244"/>
      <c r="E4" s="244"/>
      <c r="F4" s="249" t="e">
        <f>+E8</f>
        <v>#REF!</v>
      </c>
    </row>
    <row r="5" spans="1:6" ht="18" x14ac:dyDescent="0.25">
      <c r="A5" s="250"/>
      <c r="B5" s="244" t="s">
        <v>96</v>
      </c>
      <c r="C5" s="251">
        <f>Tecnica!L37</f>
        <v>0</v>
      </c>
      <c r="D5" s="252">
        <v>0.5</v>
      </c>
      <c r="E5" s="253">
        <f>+C5*D5</f>
        <v>0</v>
      </c>
      <c r="F5" s="245"/>
    </row>
    <row r="6" spans="1:6" ht="18" x14ac:dyDescent="0.25">
      <c r="A6" s="250"/>
      <c r="B6" s="244" t="s">
        <v>97</v>
      </c>
      <c r="C6" s="251" t="e">
        <f>Caballo!K27+'Caballo coreo'!#REF!+H37</f>
        <v>#REF!</v>
      </c>
      <c r="D6" s="252">
        <v>0.25</v>
      </c>
      <c r="E6" s="253" t="e">
        <f>+C6*D6</f>
        <v>#REF!</v>
      </c>
      <c r="F6" s="245"/>
    </row>
    <row r="7" spans="1:6" ht="18" x14ac:dyDescent="0.25">
      <c r="A7" s="250"/>
      <c r="B7" s="254" t="s">
        <v>98</v>
      </c>
      <c r="C7" s="251">
        <f>Artistica!L24</f>
        <v>0</v>
      </c>
      <c r="D7" s="255">
        <v>0.25</v>
      </c>
      <c r="E7" s="256">
        <f>+C7*D7</f>
        <v>0</v>
      </c>
      <c r="F7" s="245"/>
    </row>
    <row r="8" spans="1:6" ht="18" x14ac:dyDescent="0.25">
      <c r="A8" s="250"/>
      <c r="B8" s="244"/>
      <c r="C8" s="253" t="e">
        <f>+(C5+C6+C7)/3</f>
        <v>#REF!</v>
      </c>
      <c r="D8" s="253"/>
      <c r="E8" s="253" t="e">
        <f>+(E5+E6+E7)</f>
        <v>#REF!</v>
      </c>
      <c r="F8" s="245"/>
    </row>
    <row r="9" spans="1:6" ht="18.75" thickBot="1" x14ac:dyDescent="0.3">
      <c r="A9" s="250"/>
      <c r="B9" s="244"/>
      <c r="C9" s="253"/>
      <c r="D9" s="253"/>
      <c r="E9" s="253"/>
      <c r="F9" s="245"/>
    </row>
    <row r="10" spans="1:6" ht="18.75" thickBot="1" x14ac:dyDescent="0.3">
      <c r="A10" s="247" t="s">
        <v>99</v>
      </c>
      <c r="B10" s="248"/>
      <c r="C10" s="244"/>
      <c r="D10" s="244"/>
      <c r="E10" s="244"/>
      <c r="F10" s="249">
        <f>Obligatorios!H33</f>
        <v>0</v>
      </c>
    </row>
    <row r="11" spans="1:6" ht="18" x14ac:dyDescent="0.25">
      <c r="A11" s="250"/>
      <c r="B11" s="244" t="s">
        <v>100</v>
      </c>
      <c r="C11" s="253">
        <f>+'[1]Obligatorios Juez 1'!H29</f>
        <v>0</v>
      </c>
      <c r="D11" s="244"/>
      <c r="E11" s="244"/>
      <c r="F11" s="257"/>
    </row>
    <row r="12" spans="1:6" ht="18" x14ac:dyDescent="0.25">
      <c r="A12" s="250"/>
      <c r="B12" s="244"/>
      <c r="C12" s="253"/>
      <c r="D12" s="244"/>
      <c r="E12" s="244"/>
      <c r="F12" s="257"/>
    </row>
    <row r="13" spans="1:6" ht="18" x14ac:dyDescent="0.25">
      <c r="A13" s="250"/>
      <c r="B13" s="244"/>
      <c r="C13" s="244"/>
      <c r="D13" s="244"/>
      <c r="E13" s="244"/>
      <c r="F13" s="257"/>
    </row>
    <row r="14" spans="1:6" ht="18.75" thickBot="1" x14ac:dyDescent="0.3">
      <c r="A14" s="250"/>
      <c r="B14" s="244"/>
      <c r="C14" s="244"/>
      <c r="D14" s="244"/>
      <c r="E14" s="244"/>
      <c r="F14" s="245"/>
    </row>
    <row r="15" spans="1:6" ht="18.75" thickBot="1" x14ac:dyDescent="0.3">
      <c r="A15" s="246"/>
      <c r="B15" s="398" t="s">
        <v>101</v>
      </c>
      <c r="C15" s="399"/>
      <c r="D15" s="258"/>
      <c r="E15" s="258"/>
      <c r="F15" s="259" t="e">
        <f>F4+F10/2</f>
        <v>#REF!</v>
      </c>
    </row>
    <row r="16" spans="1:6" x14ac:dyDescent="0.25">
      <c r="A16" s="108"/>
      <c r="B16" s="106"/>
      <c r="C16" s="106"/>
      <c r="D16" s="106"/>
      <c r="E16" s="106"/>
      <c r="F16" s="180"/>
    </row>
    <row r="17" spans="1:6" ht="15.75" thickBot="1" x14ac:dyDescent="0.3">
      <c r="A17" s="114"/>
      <c r="B17" s="115"/>
      <c r="C17" s="115"/>
      <c r="D17" s="115"/>
      <c r="E17" s="115"/>
      <c r="F17" s="116"/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Obligatorios</vt:lpstr>
      <vt:lpstr>Caballo</vt:lpstr>
      <vt:lpstr>Tecnica</vt:lpstr>
      <vt:lpstr>Artistica</vt:lpstr>
      <vt:lpstr>Caballo coreo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Garcia Dalesio, Jesica Evelyn</cp:lastModifiedBy>
  <cp:revision/>
  <dcterms:created xsi:type="dcterms:W3CDTF">2015-05-12T13:43:38Z</dcterms:created>
  <dcterms:modified xsi:type="dcterms:W3CDTF">2016-12-29T23:22:28Z</dcterms:modified>
</cp:coreProperties>
</file>